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updateLinks="always" codeName="ThisWorkbook" defaultThemeVersion="124226"/>
  <bookViews>
    <workbookView xWindow="-15" yWindow="6030" windowWidth="15480" windowHeight="6090" tabRatio="856" activeTab="1"/>
  </bookViews>
  <sheets>
    <sheet name="Colour caption " sheetId="84" r:id="rId1"/>
    <sheet name="2013 CA" sheetId="83" r:id="rId2"/>
    <sheet name="2013 - CA Annex" sheetId="85" r:id="rId3"/>
    <sheet name="2013 - Group Solvency" sheetId="86" r:id="rId4"/>
    <sheet name="2013 - Group Solvency Ref list" sheetId="87" r:id="rId5"/>
  </sheets>
  <externalReferences>
    <externalReference r:id="rId6"/>
    <externalReference r:id="rId7"/>
    <externalReference r:id="rId8"/>
  </externalReferences>
  <definedNames>
    <definedName name="_xlnm._FilterDatabase" localSheetId="2" hidden="1">'2013 - CA Annex'!$B$3:$H$15</definedName>
    <definedName name="_xlnm.Print_Area" localSheetId="3">'2013 - Group Solvency'!$B$1:$AC$20</definedName>
    <definedName name="_xlnm.Print_Area" localSheetId="4">'2013 - Group Solvency Ref list'!$B$2:$D$21</definedName>
    <definedName name="_xlnm.Print_Area" localSheetId="1">'2013 CA'!$B$2:$F$217</definedName>
    <definedName name="kk">'[1]List details'!$C$5:$C$8</definedName>
    <definedName name="ll">'[1]List details'!$C$5:$C$8</definedName>
    <definedName name="_xlnm.Print_Titles" localSheetId="2">'2013 - CA Annex'!$3:$4</definedName>
    <definedName name="_xlnm.Print_Titles" localSheetId="1">'2013 CA'!$2:$3</definedName>
    <definedName name="Valid1" localSheetId="3">#REF!</definedName>
    <definedName name="Valid1" localSheetId="4">#REF!</definedName>
    <definedName name="Valid2" localSheetId="3">#REF!</definedName>
    <definedName name="Valid2" localSheetId="4">#REF!</definedName>
    <definedName name="Valid3">#REF!</definedName>
    <definedName name="Valid4">#REF!</definedName>
    <definedName name="Valid5">#REF!</definedName>
    <definedName name="XBRL">[2]Lists!$A$17:$A$19</definedName>
  </definedNames>
  <calcPr calcId="125725"/>
</workbook>
</file>

<file path=xl/calcChain.xml><?xml version="1.0" encoding="utf-8"?>
<calcChain xmlns="http://schemas.openxmlformats.org/spreadsheetml/2006/main">
  <c r="G132" i="83"/>
  <c r="G145"/>
  <c r="G141"/>
  <c r="P6" i="86"/>
  <c r="O6"/>
  <c r="M6"/>
  <c r="J6"/>
  <c r="U6"/>
  <c r="N6"/>
  <c r="L6"/>
  <c r="T6"/>
  <c r="Q6"/>
  <c r="Q5" l="1"/>
  <c r="I5" l="1"/>
  <c r="E5"/>
  <c r="G5"/>
  <c r="F132" i="83"/>
  <c r="H5" i="86"/>
  <c r="F5"/>
  <c r="G4" i="83"/>
  <c r="G147" l="1"/>
  <c r="H145"/>
  <c r="I145"/>
  <c r="AB5" i="86" l="1"/>
  <c r="Z5"/>
  <c r="AC5"/>
  <c r="AA5"/>
  <c r="M5" l="1"/>
  <c r="K5"/>
  <c r="N5"/>
  <c r="L5"/>
  <c r="X4" l="1"/>
  <c r="V4"/>
  <c r="W4"/>
  <c r="U4"/>
  <c r="I4" l="1"/>
  <c r="G4"/>
  <c r="E4"/>
  <c r="H4"/>
  <c r="F4"/>
  <c r="D4" i="83"/>
  <c r="B69" i="85"/>
  <c r="B82"/>
  <c r="B127"/>
  <c r="D145" i="83"/>
  <c r="D196"/>
  <c r="D195"/>
  <c r="B59" i="85"/>
  <c r="B79"/>
  <c r="B120"/>
  <c r="T5" i="86"/>
  <c r="D206" i="83"/>
  <c r="D151"/>
  <c r="D157"/>
  <c r="D161"/>
  <c r="D174"/>
  <c r="D177"/>
  <c r="B9" i="85"/>
  <c r="D56" i="83"/>
  <c r="C9" i="86"/>
  <c r="J5"/>
  <c r="D193" i="83"/>
  <c r="D182"/>
  <c r="D6"/>
  <c r="D10"/>
  <c r="D14"/>
  <c r="D18"/>
  <c r="D22"/>
  <c r="D26"/>
  <c r="D30"/>
  <c r="D34"/>
  <c r="D38"/>
  <c r="D42"/>
  <c r="D46"/>
  <c r="D50"/>
  <c r="D58"/>
  <c r="D62"/>
  <c r="D66"/>
  <c r="D70"/>
  <c r="D74"/>
  <c r="D78"/>
  <c r="D82"/>
  <c r="D86"/>
  <c r="D90"/>
  <c r="D94"/>
  <c r="D98"/>
  <c r="D102"/>
  <c r="D106"/>
  <c r="D110"/>
  <c r="D115"/>
  <c r="C17" i="86"/>
  <c r="C13"/>
  <c r="I6"/>
  <c r="D6"/>
  <c r="D209" i="83"/>
  <c r="D138"/>
  <c r="D134"/>
  <c r="W6" i="86"/>
  <c r="D202" i="83"/>
  <c r="AC6" i="86"/>
  <c r="Y6"/>
  <c r="D127" i="83"/>
  <c r="D123"/>
  <c r="D119"/>
  <c r="D201"/>
  <c r="P5" i="86"/>
  <c r="D150" i="83"/>
  <c r="D154"/>
  <c r="D156"/>
  <c r="D160"/>
  <c r="D166"/>
  <c r="D169"/>
  <c r="D171"/>
  <c r="D5"/>
  <c r="B5" i="85"/>
  <c r="B21"/>
  <c r="D111" i="83"/>
  <c r="H6" i="86"/>
  <c r="D194" i="83"/>
  <c r="D181"/>
  <c r="D7"/>
  <c r="D11"/>
  <c r="D15"/>
  <c r="D19"/>
  <c r="D23"/>
  <c r="D27"/>
  <c r="D31"/>
  <c r="D35"/>
  <c r="D39"/>
  <c r="D43"/>
  <c r="D47"/>
  <c r="D51"/>
  <c r="D57"/>
  <c r="D61"/>
  <c r="D65"/>
  <c r="D69"/>
  <c r="D75"/>
  <c r="D79"/>
  <c r="D83"/>
  <c r="D87"/>
  <c r="D91"/>
  <c r="D95"/>
  <c r="D99"/>
  <c r="D103"/>
  <c r="D107"/>
  <c r="D112"/>
  <c r="D116"/>
  <c r="C16" i="86"/>
  <c r="C12"/>
  <c r="G6"/>
  <c r="D4"/>
  <c r="D208" i="83"/>
  <c r="D137"/>
  <c r="D133"/>
  <c r="T4" i="86"/>
  <c r="D144" i="83"/>
  <c r="AB6" i="86"/>
  <c r="Y4"/>
  <c r="D128" i="83"/>
  <c r="D122"/>
  <c r="D118"/>
  <c r="D146"/>
  <c r="D187"/>
  <c r="D172"/>
  <c r="D185"/>
  <c r="D197"/>
  <c r="D147"/>
  <c r="B51" i="85"/>
  <c r="B77"/>
  <c r="B92"/>
  <c r="B110"/>
  <c r="D189" i="83"/>
  <c r="D190"/>
  <c r="B49" i="85"/>
  <c r="B73"/>
  <c r="B160"/>
  <c r="B106"/>
  <c r="D5" i="86"/>
  <c r="D149" i="83"/>
  <c r="D153"/>
  <c r="D159"/>
  <c r="D167"/>
  <c r="D170"/>
  <c r="D54"/>
  <c r="B16" i="85"/>
  <c r="C20" i="86"/>
  <c r="D141" i="83"/>
  <c r="D191"/>
  <c r="D180"/>
  <c r="D184"/>
  <c r="D8"/>
  <c r="D12"/>
  <c r="D16"/>
  <c r="D20"/>
  <c r="D24"/>
  <c r="D28"/>
  <c r="D32"/>
  <c r="D36"/>
  <c r="D40"/>
  <c r="D44"/>
  <c r="D48"/>
  <c r="D52"/>
  <c r="D60"/>
  <c r="D64"/>
  <c r="D68"/>
  <c r="D72"/>
  <c r="D76"/>
  <c r="D80"/>
  <c r="D84"/>
  <c r="D88"/>
  <c r="D92"/>
  <c r="D96"/>
  <c r="D100"/>
  <c r="D104"/>
  <c r="D108"/>
  <c r="D113"/>
  <c r="D117"/>
  <c r="C15" i="86"/>
  <c r="C11"/>
  <c r="F6"/>
  <c r="D216" i="83"/>
  <c r="D207"/>
  <c r="D136"/>
  <c r="D132"/>
  <c r="X6" i="86"/>
  <c r="D143" i="83"/>
  <c r="AA6" i="86"/>
  <c r="D129" i="83"/>
  <c r="D125"/>
  <c r="D121"/>
  <c r="D200"/>
  <c r="Y5" i="86"/>
  <c r="D148" i="83"/>
  <c r="D152"/>
  <c r="D155"/>
  <c r="D158"/>
  <c r="D162"/>
  <c r="D173"/>
  <c r="D176"/>
  <c r="D178"/>
  <c r="D53"/>
  <c r="D73"/>
  <c r="C10" i="86"/>
  <c r="D126" i="83"/>
  <c r="D188"/>
  <c r="D192"/>
  <c r="D183"/>
  <c r="D9"/>
  <c r="D13"/>
  <c r="D17"/>
  <c r="D21"/>
  <c r="D25"/>
  <c r="D29"/>
  <c r="D33"/>
  <c r="D37"/>
  <c r="D41"/>
  <c r="D45"/>
  <c r="D49"/>
  <c r="D55"/>
  <c r="D59"/>
  <c r="D63"/>
  <c r="D67"/>
  <c r="D71"/>
  <c r="D77"/>
  <c r="D81"/>
  <c r="D85"/>
  <c r="D89"/>
  <c r="D93"/>
  <c r="D97"/>
  <c r="D101"/>
  <c r="D105"/>
  <c r="D109"/>
  <c r="D114"/>
  <c r="C18" i="86"/>
  <c r="C14"/>
  <c r="C8"/>
  <c r="E6"/>
  <c r="D210" i="83"/>
  <c r="D139"/>
  <c r="D135"/>
  <c r="V6" i="86"/>
  <c r="D204" i="83"/>
  <c r="D142"/>
  <c r="Z6" i="86"/>
  <c r="D130" i="83"/>
  <c r="D124"/>
  <c r="D120"/>
  <c r="D164"/>
  <c r="D198"/>
  <c r="D186"/>
  <c r="D163"/>
  <c r="D199"/>
  <c r="D165"/>
</calcChain>
</file>

<file path=xl/comments1.xml><?xml version="1.0" encoding="utf-8"?>
<comments xmlns="http://schemas.openxmlformats.org/spreadsheetml/2006/main">
  <authors>
    <author>Autor</author>
  </authors>
  <commentList>
    <comment ref="F101" authorId="0">
      <text>
        <r>
          <rPr>
            <b/>
            <sz val="10"/>
            <color indexed="81"/>
            <rFont val="Tahoma"/>
            <family val="2"/>
          </rPr>
          <t>Change of the fomular because of the discretion of Article 59 of CRD</t>
        </r>
      </text>
    </comment>
  </commentList>
</comments>
</file>

<file path=xl/sharedStrings.xml><?xml version="1.0" encoding="utf-8"?>
<sst xmlns="http://schemas.openxmlformats.org/spreadsheetml/2006/main" count="2043" uniqueCount="1311">
  <si>
    <t xml:space="preserve">Report here those capital requirements associated with large exposures permitted excesses in the trading book. </t>
  </si>
  <si>
    <t>Capital requirement for exceeding qualified holdings</t>
  </si>
  <si>
    <t>Resolution No. 76/2010 of the PFSA of March 10, 2010, Annex No. 13.</t>
  </si>
  <si>
    <t>2.6.3.03</t>
  </si>
  <si>
    <t xml:space="preserve">Other </t>
  </si>
  <si>
    <t>No amount is expected to be reported for this item. Otherwise, the Polish Financial Supervision Authority must be previously informed.</t>
  </si>
  <si>
    <t>2.6.3.1</t>
  </si>
  <si>
    <t>Other own funds requirements by foreign exchange</t>
  </si>
  <si>
    <t>CBE 3/2008, Rule 81, paragraph 2.</t>
  </si>
  <si>
    <t>Own fund requirements for LE</t>
  </si>
  <si>
    <t>article III.5 of own funds regulation</t>
  </si>
  <si>
    <t>Capital requirements for excess exposures</t>
  </si>
  <si>
    <t>2.6.3.2</t>
  </si>
  <si>
    <t>Other own funds requirements for consolidated groups that integrate consolidated financial institutions under other regulations</t>
  </si>
  <si>
    <t>CBE 3/2008, Rule 6.</t>
  </si>
  <si>
    <t>own funds for holdings in non-financial corporates</t>
  </si>
  <si>
    <t>Own fund requirements according to article II.2</t>
  </si>
  <si>
    <t>article II.2 of own funds regulation</t>
  </si>
  <si>
    <r>
      <t>Article 57, sentence 1 lit. (f) of Directive 2006/48/EC</t>
    </r>
    <r>
      <rPr>
        <sz val="11"/>
        <rFont val="Verdana"/>
        <family val="2"/>
      </rPr>
      <t xml:space="preserve"> in conjunction with </t>
    </r>
    <r>
      <rPr>
        <i/>
        <sz val="11"/>
        <rFont val="Verdana"/>
        <family val="2"/>
      </rPr>
      <t>Article 63 para. (2) of Directive 2006/48/EC.</t>
    </r>
  </si>
  <si>
    <t>1.2.1.7</t>
  </si>
  <si>
    <t>Article 63 para. (3) of Directive 2006/48/EC.</t>
  </si>
  <si>
    <t>1.2.1.8</t>
  </si>
  <si>
    <t>1.2.2</t>
  </si>
  <si>
    <r>
      <t>Article 66  para. 1 lit. (b) of Directive 2006/48/EC.</t>
    </r>
    <r>
      <rPr>
        <sz val="11"/>
        <rFont val="Verdana"/>
        <family val="2"/>
      </rPr>
      <t xml:space="preserve"> Eligible Lower Tier 2 capital.
=1.2.2.1+1.2.2.2+1.2.2.3+1.2.2.4+1.2.2.5</t>
    </r>
  </si>
  <si>
    <t>1.2.2.1</t>
  </si>
  <si>
    <t>Article 57, sentence 1 lit. (g) of Directive 2006/48/EC.</t>
  </si>
  <si>
    <t>1.2.2.2</t>
  </si>
  <si>
    <r>
      <t>Article 57, sentence 1 lit. (h) of Directive 2006/48/EC</t>
    </r>
    <r>
      <rPr>
        <sz val="11"/>
        <rFont val="Verdana"/>
        <family val="2"/>
      </rPr>
      <t xml:space="preserve"> in conjunction with </t>
    </r>
    <r>
      <rPr>
        <i/>
        <sz val="11"/>
        <rFont val="Verdana"/>
        <family val="2"/>
      </rPr>
      <t>Article 64 (3), sentence 1 of Directive 2006/48/EC.</t>
    </r>
  </si>
  <si>
    <t>1.2.2.3</t>
  </si>
  <si>
    <t>Additional own funds for investment firms according to § 3 par. 4 BWG (Federal Banking Act)</t>
  </si>
  <si>
    <t>Capital requirements for LE</t>
  </si>
  <si>
    <t>ONA VO 12/2007; based thereon ONA-Reporting-Guidelines; monthly basis; solo/consolidated acc. to § 74 par. 2 BWG (Federal Banking Act).</t>
  </si>
  <si>
    <t>Own funds for holdings in non-financial corporates according to Art. 29 par. 4 BWG (Federal Banking Act)</t>
  </si>
  <si>
    <t xml:space="preserve">Specific capital requirements for the participations instead of deducting them of the own funds, cfr. article 60 of CRD </t>
  </si>
  <si>
    <t>Specific Belgian capital requirement related to the fixed assets of an institution</t>
  </si>
  <si>
    <t>Specific Belgian capital requirement related to the liabilities of an institution
'=(1.4 + 1.5 + 1.7) - (4.2.1 + 4.2.2 + 4.2.3 + 4.2.4 + 4.2.5 + 4.2.6)</t>
  </si>
  <si>
    <t>Specific Belgian capital requirement related to the liabilities of an institution</t>
  </si>
  <si>
    <t>Specific Belgian capital requirement related to the liabilities of an institution
6% of first tranche</t>
  </si>
  <si>
    <t>Specific Belgian capital requirement related to the liabilities of an institution
4% of second tranche</t>
  </si>
  <si>
    <t>Specific Belgian capital requirement related to the liabilities of an institution
3% of third tranche</t>
  </si>
  <si>
    <t>Colours used to highlight changes based on the current COREP framework published in January 2010</t>
  </si>
  <si>
    <t xml:space="preserve">CRD II amendments not included in January 2010 version
</t>
  </si>
  <si>
    <t>2.1.2.4</t>
  </si>
  <si>
    <t>CR SEC IRB</t>
  </si>
  <si>
    <t>2.1.2.5</t>
  </si>
  <si>
    <t>No link. In principle the capital requirement will be the 8% of the exposure to non credit-obligation assets.</t>
  </si>
  <si>
    <t>2.2</t>
  </si>
  <si>
    <t>2.3</t>
  </si>
  <si>
    <t>=2.3.1+2.3.2</t>
  </si>
  <si>
    <t>2.3.1</t>
  </si>
  <si>
    <t>=2.3.1.1+2.3.1.2+2.3.1.3+2.3.1.4</t>
  </si>
  <si>
    <t>2.3.1.1</t>
  </si>
  <si>
    <t>2.3.1.2</t>
  </si>
  <si>
    <t>2.3.1.3</t>
  </si>
  <si>
    <t>2.3.1.4</t>
  </si>
  <si>
    <t>2.3.2</t>
  </si>
  <si>
    <t>2.4</t>
  </si>
  <si>
    <r>
      <t xml:space="preserve">=2.4.1+2.4.2+2.4.3
For investment firms under </t>
    </r>
    <r>
      <rPr>
        <i/>
        <sz val="11"/>
        <rFont val="Verdana"/>
        <family val="2"/>
      </rPr>
      <t>article 20(2), 24, 20(3) and 25 of Directive 2006/49/EC</t>
    </r>
    <r>
      <rPr>
        <sz val="11"/>
        <rFont val="Verdana"/>
        <family val="2"/>
      </rPr>
      <t xml:space="preserve"> this element will be zero.</t>
    </r>
  </si>
  <si>
    <t>2.4.1</t>
  </si>
  <si>
    <t>See OPR</t>
  </si>
  <si>
    <t>2.4.2</t>
  </si>
  <si>
    <t>2.4.3</t>
  </si>
  <si>
    <t>2.5</t>
  </si>
  <si>
    <t>0950</t>
  </si>
  <si>
    <t>0960</t>
  </si>
  <si>
    <t>0970</t>
  </si>
  <si>
    <t>0980</t>
  </si>
  <si>
    <t>0990</t>
  </si>
  <si>
    <t>1000</t>
  </si>
  <si>
    <t>1010</t>
  </si>
  <si>
    <t>1020</t>
  </si>
  <si>
    <t>1030</t>
  </si>
  <si>
    <t>1040</t>
  </si>
  <si>
    <t>1050</t>
  </si>
  <si>
    <t>1060</t>
  </si>
  <si>
    <t>1070</t>
  </si>
  <si>
    <t>1080</t>
  </si>
  <si>
    <t>1090</t>
  </si>
  <si>
    <t>1100</t>
  </si>
  <si>
    <t>1110</t>
  </si>
  <si>
    <t>1120</t>
  </si>
  <si>
    <t>1130</t>
  </si>
  <si>
    <t>1140</t>
  </si>
  <si>
    <t>1150</t>
  </si>
  <si>
    <t>1160</t>
  </si>
  <si>
    <t>1170</t>
  </si>
  <si>
    <t>1180</t>
  </si>
  <si>
    <t>1190</t>
  </si>
  <si>
    <t>1200</t>
  </si>
  <si>
    <t>1210</t>
  </si>
  <si>
    <t>1220</t>
  </si>
  <si>
    <t>1230</t>
  </si>
  <si>
    <t>1240</t>
  </si>
  <si>
    <t>1250</t>
  </si>
  <si>
    <t>1260</t>
  </si>
  <si>
    <t>1270</t>
  </si>
  <si>
    <t>1280</t>
  </si>
  <si>
    <t>1290</t>
  </si>
  <si>
    <t>1300</t>
  </si>
  <si>
    <t>1310</t>
  </si>
  <si>
    <t>1320</t>
  </si>
  <si>
    <t>1330</t>
  </si>
  <si>
    <t>1340</t>
  </si>
  <si>
    <t>1350</t>
  </si>
  <si>
    <t>1360</t>
  </si>
  <si>
    <t>1370</t>
  </si>
  <si>
    <t>1380</t>
  </si>
  <si>
    <t>1390</t>
  </si>
  <si>
    <t>1400</t>
  </si>
  <si>
    <t>4</t>
  </si>
  <si>
    <r>
      <t xml:space="preserve">For investment firms under </t>
    </r>
    <r>
      <rPr>
        <i/>
        <sz val="11"/>
        <rFont val="Verdana"/>
        <family val="2"/>
      </rPr>
      <t xml:space="preserve">article 20(3) and 25 of Directive 2006/49/EC </t>
    </r>
    <r>
      <rPr>
        <sz val="11"/>
        <rFont val="Verdana"/>
        <family val="2"/>
      </rPr>
      <t>= 2.1+2.2+2.3+2.5+2.6</t>
    </r>
  </si>
  <si>
    <t>2c</t>
  </si>
  <si>
    <t>Annex table to the CA template containing country specific items</t>
  </si>
  <si>
    <t>Reference to national regulation</t>
  </si>
  <si>
    <t>National reporting instructions</t>
  </si>
  <si>
    <t>Of which: Exchange rate revaluation adjsutments on paid up capital</t>
  </si>
  <si>
    <t>MT</t>
  </si>
  <si>
    <t>Banking Rule BR/03 item 1.1.4</t>
  </si>
  <si>
    <t>This item shall comprise movements which are being reflected in the foreign exchange value of a currency upon conversion of the paid up capital from the institution's financial (base) currency to the reporting currency.</t>
  </si>
  <si>
    <t>HU</t>
  </si>
  <si>
    <t>Foreign Currency Translation Adjustments</t>
  </si>
  <si>
    <t>CY</t>
  </si>
  <si>
    <t>The exchange rate differences from the data consolidation of foreign branches and foreign persons in the regulated consolidated group (net result)</t>
  </si>
  <si>
    <t>CZ</t>
  </si>
  <si>
    <t>Unrealised net losses reported in the currency revaluation reserve</t>
  </si>
  <si>
    <t>Banking Rule BR/03 item 1.3.5</t>
  </si>
  <si>
    <t>ONA VO 12/2007; based thereon ONA-Reporting-Guidelines;
monthly basis; solo/consolidated basis acc. to  § 74 par 2 BWG (Federal Banking Act).</t>
  </si>
  <si>
    <t>Total value adjustments and provisions eligible for the "EL less provisions" calculation under IRB</t>
  </si>
  <si>
    <t>BIPRU 4.3.6R (1), (2) and (4); BIPRU 4.3.8R</t>
  </si>
  <si>
    <t>This is only relevant for firms that have adopted the approaches under BIPRU 4 (IRB) for the calculation of their capital requirements.  This is the sum of value adjustments and provisions related to exposures in BIPRU 4.3.6R (1), (2) and (4) which are eligible for the “EL less provisions” calculation in BIPRU 4.3.8R.</t>
  </si>
  <si>
    <t>Total deductions from tier 1 and tier 2 capital according to pre-CRD rules</t>
  </si>
  <si>
    <r>
      <t xml:space="preserve">see item 1.1.5.2a  
Instruments of </t>
    </r>
    <r>
      <rPr>
        <i/>
        <sz val="11"/>
        <rFont val="Verdana"/>
        <family val="2"/>
      </rPr>
      <t>Article 57 sentence 1 lit. (a) and (ca) of amended Directive 2006/48/EC</t>
    </r>
    <r>
      <rPr>
        <sz val="11"/>
        <rFont val="Verdana"/>
        <family val="2"/>
      </rPr>
      <t xml:space="preserve"> without incentive to redeem,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Articles 63a and 63 (2) lit. (a), (c), (d) and (e) of amended Directive 2006/48/EC</t>
    </r>
    <r>
      <rPr>
        <sz val="11"/>
        <rFont val="Verdana"/>
        <family val="2"/>
      </rPr>
      <t xml:space="preserve"> and are grandfathered in accordance with </t>
    </r>
    <r>
      <rPr>
        <i/>
        <sz val="11"/>
        <rFont val="Verdana"/>
        <family val="2"/>
      </rPr>
      <t>Article 154 (9) of amended Directive 2006/48/EC</t>
    </r>
    <r>
      <rPr>
        <sz val="11"/>
        <rFont val="Verdana"/>
        <family val="2"/>
      </rPr>
      <t>.</t>
    </r>
  </si>
  <si>
    <t xml:space="preserve">1.1.5.2a
</t>
  </si>
  <si>
    <t>Article 66 (1a) lit (a) of amended Directive 2006/48/EC.</t>
  </si>
  <si>
    <t>1.1.5.2a.02</t>
  </si>
  <si>
    <t>Article 66 (1a) lit (b) of amended Directive 2006/48/EC.</t>
  </si>
  <si>
    <t>1.1.5.2a.03</t>
  </si>
  <si>
    <t>Article 66 (1a) lit (c) of amended Directive 2006/48/EC.</t>
  </si>
  <si>
    <t>1.1.5.2a.04</t>
  </si>
  <si>
    <t>1.1.5.4</t>
  </si>
  <si>
    <t>=1.1.5.4.1+1.1.5.4.2</t>
  </si>
  <si>
    <t>1.1.5.4.1</t>
  </si>
  <si>
    <t>1.1.5.4.2</t>
  </si>
  <si>
    <t>Includes those prudential filters not listed above that reduce the original own funds</t>
  </si>
  <si>
    <t>1.2</t>
  </si>
  <si>
    <r>
      <t>Article 66 para. 1 lit. (a) of Directive 2006/48/EC.</t>
    </r>
    <r>
      <rPr>
        <sz val="11"/>
        <rFont val="Verdana"/>
        <family val="2"/>
      </rPr>
      <t xml:space="preserve"> Eligible Tier 2 capital
=1.2.1+1.2.2+1.2.3</t>
    </r>
  </si>
  <si>
    <t>1.2.1</t>
  </si>
  <si>
    <t>Eligible Upper Tier 2 capital.
=1.2.1.1+1.2.1.2+1.2.1.3+1.2.1.4+1.2.1.5+1.2.1.6+1.2.1.7+1.2.1.8</t>
  </si>
  <si>
    <t>1.2.1.1</t>
  </si>
  <si>
    <r>
      <t xml:space="preserve">(a) Convention on signs: </t>
    </r>
    <r>
      <rPr>
        <sz val="11"/>
        <rFont val="Verdana"/>
        <family val="2"/>
      </rPr>
      <t>Any amount that increases the own funds or the capital requirements will be reported as a positive figure. On the contrary, any amount that reduces the total own funds or the capital requirements will be reported as a negative figure. Where there is a negative sign (-) preceding the label of an item no positive figure is expected to be reported for that item.</t>
    </r>
  </si>
  <si>
    <t>See Guidelines on Prudential Filters for Regulatory Capital (CEBS, 21.12.2004) due to the application of IAS-type accounting rules. The amount or part of the amount in 1.1.2.6.14</t>
  </si>
  <si>
    <t>1.2.1.2.05</t>
  </si>
  <si>
    <t>See Guidelines on Prudential Filters for Regulatory Capital (CEBS, 21.12.2004) due to the application of IAS-type accounting rules. The amount or part of the amount in 1.1.2.6.16 and any other adjusments not explicitly listed above.</t>
  </si>
  <si>
    <t>1.2.1.3</t>
  </si>
  <si>
    <t>MKR SA FX</t>
  </si>
  <si>
    <r>
      <t>Article 66 (2) of Directive 2006/48/EC</t>
    </r>
    <r>
      <rPr>
        <sz val="11"/>
        <rFont val="Verdana"/>
        <family val="2"/>
      </rPr>
      <t xml:space="preserve"> in conjunction with </t>
    </r>
    <r>
      <rPr>
        <i/>
        <sz val="11"/>
        <rFont val="Verdana"/>
        <family val="2"/>
      </rPr>
      <t>Article 57 sentence 2 lit. (n), 1st alternative of Directive 2006/48/EC.</t>
    </r>
  </si>
  <si>
    <t>1.3.4</t>
  </si>
  <si>
    <t>1.3.5</t>
  </si>
  <si>
    <t>1.3.6</t>
  </si>
  <si>
    <t>(-) Country-specific deductions from  Original and Additional Own Funds</t>
  </si>
  <si>
    <t>1.3.LE</t>
  </si>
  <si>
    <t>= MKR IM</t>
  </si>
  <si>
    <t>CR SA Total. Claims or contingent claims</t>
  </si>
  <si>
    <t>CR SA total. Claims</t>
  </si>
  <si>
    <t>CR SA Total.</t>
  </si>
  <si>
    <t>CR SATotal. Claims</t>
  </si>
  <si>
    <t>CR SA Total</t>
  </si>
  <si>
    <t>This is the fair value reserves related to gains (losses) on cash flow hedges of financial instruments measured at amortised cost that are excluded from capital resources.</t>
  </si>
  <si>
    <t>Unrealised gains (losses) on fair value financial liabilities</t>
  </si>
  <si>
    <t>GENPRU 1.3.9R(1)</t>
  </si>
  <si>
    <t>This is the value of unrealised gains (losses) on liabilities designated as at fair value that are excluded from capital resources.</t>
  </si>
  <si>
    <t>Defined benefit asset (liability)</t>
  </si>
  <si>
    <t>GENPRU 1.3.9R(2)</t>
  </si>
  <si>
    <t>Surplus (+) / shortfall (-) of own funds with respect to fixed assets requirement</t>
  </si>
  <si>
    <t>article III.1, § 1, 1° of own funds regulation</t>
  </si>
  <si>
    <t>The difference between the own funds and the fixed assets is reported here.</t>
  </si>
  <si>
    <t>Financial fixed assets not deducted for the calculation of own funds</t>
  </si>
  <si>
    <t>The financial fixed assests are reported, exept those financial fixed assets that are deducted from the own funds.</t>
  </si>
  <si>
    <t>Material fixed assets</t>
  </si>
  <si>
    <t>Surplus (+) / shortfall (-) of own funds with respect to the general solvency ratio requirements</t>
  </si>
  <si>
    <t>article III.1, § 1, 2° of own funds regulation</t>
  </si>
  <si>
    <t>Liabilities</t>
  </si>
  <si>
    <t>First tranche</t>
  </si>
  <si>
    <t>Second tranche</t>
  </si>
  <si>
    <t>Third tranche</t>
  </si>
  <si>
    <t>Fourth tranche</t>
  </si>
  <si>
    <t>Fifth tranche</t>
  </si>
  <si>
    <t xml:space="preserve">defined benefit pension schemes. </t>
  </si>
  <si>
    <t>Guidance re: prudential filters issued in September 2005.</t>
  </si>
  <si>
    <r>
      <rPr>
        <b/>
        <sz val="8"/>
        <rFont val="Arial"/>
        <family val="2"/>
      </rPr>
      <t xml:space="preserve">1. Defined Benefit Pension Schemes: </t>
    </r>
    <r>
      <rPr>
        <sz val="8"/>
        <rFont val="Arial"/>
        <family val="2"/>
      </rPr>
      <t xml:space="preserve">Any surpluses arising under FRS 17 or IAS 19 should be reversed for capital adequacy purposes.  The regulatory treatment of deficits on </t>
    </r>
    <r>
      <rPr>
        <b/>
        <sz val="8"/>
        <rFont val="Arial"/>
        <family val="2"/>
      </rPr>
      <t>Irish schemes</t>
    </r>
    <r>
      <rPr>
        <sz val="8"/>
        <rFont val="Arial"/>
        <family val="2"/>
      </rPr>
      <t xml:space="preserve"> requires the reversal of the accounting deficit and a deduction from Tier One Own Funds of 3 years Supplementary Contributions. If credit institutions so wish they may deduct the full accounting deficit, otherwise they must deduct the above filter required by the Financial Regulator. For deficits on </t>
    </r>
    <r>
      <rPr>
        <b/>
        <sz val="8"/>
        <rFont val="Arial"/>
        <family val="2"/>
      </rPr>
      <t>Non-Irish Schemes</t>
    </r>
    <r>
      <rPr>
        <sz val="8"/>
        <rFont val="Arial"/>
        <family val="2"/>
      </rPr>
      <t xml:space="preserve"> the local supervisors rules should be applied.</t>
    </r>
  </si>
  <si>
    <t>Value of portfolio under management - UCITS investment firms</t>
  </si>
  <si>
    <t>No ref</t>
  </si>
  <si>
    <t>This should only be provided by UCITS investment firms</t>
  </si>
  <si>
    <t>Prudential filters</t>
  </si>
  <si>
    <t xml:space="preserve"> Unrealised gains on available-for-sale assets</t>
  </si>
  <si>
    <t>GENPRU 2.2.185R(2)(b)</t>
  </si>
  <si>
    <t>Article 61 of Directive 2006/48</t>
  </si>
  <si>
    <t>Article 57 and 63 of directive 2006/48</t>
  </si>
  <si>
    <t>Annex VII part 3 point 13 and part 1 point 27 of Directive 2006/48</t>
  </si>
  <si>
    <t>Annex III para 1 of directive 2006/49</t>
  </si>
  <si>
    <t>article 113 of Directive 2006/48</t>
  </si>
  <si>
    <t>Article 18 para 2 and 3 of directive 2006/49</t>
  </si>
  <si>
    <t>article 152 of directive 2006/48</t>
  </si>
  <si>
    <t>CRD reference</t>
  </si>
  <si>
    <t>Reserves resulting from sale of real estate and buildings according to section 6 of German Income Tax Act</t>
  </si>
  <si>
    <t>Banking Rule BR/03 item 1.2.5</t>
  </si>
  <si>
    <t>Institutions are to report all shares issued by the capitalisation of property revaluation reserves. (This item is then automatically reported in ID 1.2.1.8, i.e. Added back in Additional Own Funds)</t>
  </si>
  <si>
    <t>(-) terminated amounts paid up on members´shares and reserves of registered cooperative societies (eingetragene Genossenschaften), and amounts paid up on members´shares and reserves of members who are retiring at the end of the financial year</t>
  </si>
  <si>
    <t>section 10 para 2a sentence 2 no. 4 and 5 of German Banking Act</t>
  </si>
  <si>
    <t>Deferred tax assets in accordance with Chapter 9, section 3 (-)</t>
  </si>
  <si>
    <t>SE</t>
  </si>
  <si>
    <t>Chapter 9, section 3 Finansinspektionen's Regulations and General guidelines
governing capital adequacy and large exposures;</t>
  </si>
  <si>
    <t>Financial Business Act, section 131, paragraph 1, number 3</t>
  </si>
  <si>
    <t xml:space="preserve">(-) Other </t>
  </si>
  <si>
    <t>Bonus shares issued out of revaluation reserves, Deferred tax assets.</t>
  </si>
  <si>
    <t>Shares issued by the capitalisation of property revaluation reserve</t>
  </si>
  <si>
    <t>According to Directive 2006/48/EC, Article 57 lit. b), in conjunction with 2nd paragraph of the same article, banks should not take into account in their capital base unaudited profits carried forward, interim dividends paid or foressable dividend payments.</t>
  </si>
  <si>
    <t>Possible losses for which the supervisor is of the opinion that the amount of provisions is insufficient; corrections for differences in valuation for trading book; the supervisor can limit the minority interests in the own funds - this amount is deducted here, the total of minority interests is reported in 1.1.2.2; incase some prudential filters are not already included in other lines, they are included in this line.</t>
  </si>
  <si>
    <t>Art. 27 BWG (Federal Banking Act)</t>
  </si>
  <si>
    <t>Amount of own funds which is used for definition of LEs according to Art. 27 BWG</t>
  </si>
  <si>
    <t>hidden reserves according to Art. 57 BWG (Federal Banking Act).</t>
  </si>
  <si>
    <t>See Guidelines on Prudential Filters for Regulatory Capital (CEBS, 21.12.2004) due to the application of IAS-type accounting rules.</t>
  </si>
  <si>
    <t>1.1.2.6.03</t>
  </si>
  <si>
    <r>
      <t>Includes the cash flow hedges related to AFS loans and recievables. (see also 1.1.2.6.09).</t>
    </r>
    <r>
      <rPr>
        <b/>
        <sz val="11"/>
        <rFont val="Verdana"/>
        <family val="2"/>
      </rPr>
      <t xml:space="preserve">
≈ FINREP: Respective part of Revaluation reserves (valuation differences) + Minority interest: revaluation reserves</t>
    </r>
  </si>
  <si>
    <t>1.1.2.6.04</t>
  </si>
  <si>
    <t>1.1.2.6.05</t>
  </si>
  <si>
    <r>
      <t xml:space="preserve">Includes the cash flow hedges related to other AFS assets (see also 1.1.2.6.09). </t>
    </r>
    <r>
      <rPr>
        <b/>
        <sz val="11"/>
        <rFont val="Verdana"/>
        <family val="2"/>
      </rPr>
      <t xml:space="preserve">
≈ FINREP: Respective part of Revaluation reserves (valuation differences) + Minority interest: revaluation reserves</t>
    </r>
  </si>
  <si>
    <t>1.1.2.6.06</t>
  </si>
  <si>
    <t>1.1.2.6.07</t>
  </si>
  <si>
    <t>≈ FINREP: Respective part of Income from current year + Reserves (included retained earnings) + Minority interest: other (relationed to income)</t>
  </si>
  <si>
    <t>1.1.2.6.08</t>
  </si>
  <si>
    <t>CR TB SETT</t>
  </si>
  <si>
    <t>ID</t>
  </si>
  <si>
    <t>Label</t>
  </si>
  <si>
    <t>Amount (a)</t>
  </si>
  <si>
    <t>Legal References &amp; Comments</t>
  </si>
  <si>
    <t>Eligible Tier 1 capital
1.1.1+1.1.2+1.1.3+1.1.4+1.1.5</t>
  </si>
  <si>
    <t>1.1.1</t>
  </si>
  <si>
    <t>1.1.1.1+1.1.1.2+1.1.1.3+1.1.1.4</t>
  </si>
  <si>
    <t>1.1.1***</t>
  </si>
  <si>
    <t>1.2.1.2.01</t>
  </si>
  <si>
    <t>See Guidelines on Prudential Filters for Regulatory Capital (CEBS, 21.12.2004) due to the application of IAS-type accounting rules.
The amount or part of the amount in 1.1.2.6.02</t>
  </si>
  <si>
    <t>1.2.1.2.02</t>
  </si>
  <si>
    <t>See Guidelines on Prudential Filters for Regulatory Capital (CEBS, 21.12.2004) due to the application of IAS-type accounting rules. The amount or part of the amount in 1.1.2.6.06</t>
  </si>
  <si>
    <t>1.2.1.2.03</t>
  </si>
  <si>
    <t>See Guidelines on Prudential Filters for Regulatory Capital (CEBS, 21.12.2004) due to the application of IAS-type accounting rules. The amount or part of the amount in 1.1.2.6.12</t>
  </si>
  <si>
    <t>1.2.1.2.04</t>
  </si>
  <si>
    <t>1.1.5.2a.01</t>
  </si>
  <si>
    <r>
      <t>Article 154 (8) and (9) of amended Directive 2006/48/EC</t>
    </r>
    <r>
      <rPr>
        <sz val="11"/>
        <rFont val="Verdana"/>
        <family val="2"/>
      </rPr>
      <t xml:space="preserve"> on instruments referred to in 1.1.2.2***04, 1.1.2.2***05 and  1.1.4.1a.04, 1.1.4.1a.05.</t>
    </r>
  </si>
  <si>
    <r>
      <t>see item 1.1.5.2a</t>
    </r>
    <r>
      <rPr>
        <i/>
        <sz val="11"/>
        <rFont val="Verdana"/>
        <family val="2"/>
      </rPr>
      <t xml:space="preserve">
Article 65 (1) </t>
    </r>
    <r>
      <rPr>
        <i/>
        <sz val="11"/>
        <rFont val="Calibri"/>
        <family val="2"/>
      </rPr>
      <t>point a) in conjuction with Article 66 (1a) lit. (a) of amended Directive 2006/48/EC</t>
    </r>
    <r>
      <rPr>
        <sz val="11"/>
        <rFont val="Calibri"/>
        <family val="2"/>
      </rPr>
      <t xml:space="preserve">, as long as they comply with the requirements of </t>
    </r>
    <r>
      <rPr>
        <i/>
        <sz val="11"/>
        <rFont val="Calibri"/>
        <family val="2"/>
      </rPr>
      <t>Articles 63a and 63 (2) lit. (a), (c), (d) and (e) of amended Directive 2006/48/EC</t>
    </r>
    <r>
      <rPr>
        <sz val="11"/>
        <rFont val="Calibri"/>
        <family val="2"/>
      </rPr>
      <t xml:space="preserve">. </t>
    </r>
  </si>
  <si>
    <r>
      <t>see item 1.1.5.2a</t>
    </r>
    <r>
      <rPr>
        <i/>
        <sz val="11"/>
        <rFont val="Verdana"/>
        <family val="2"/>
      </rPr>
      <t xml:space="preserve">
Article 65(1) point a) in conjuction with Article </t>
    </r>
    <r>
      <rPr>
        <i/>
        <sz val="11"/>
        <rFont val="Arial"/>
        <family val="2"/>
      </rPr>
      <t>66 (1a) lit. (b) of amended Directive 2006/48/EC</t>
    </r>
    <r>
      <rPr>
        <sz val="11"/>
        <rFont val="Arial"/>
        <family val="2"/>
      </rPr>
      <t xml:space="preserve">, as long as they comply with the requirements of </t>
    </r>
    <r>
      <rPr>
        <i/>
        <sz val="11"/>
        <rFont val="Arial"/>
        <family val="2"/>
      </rPr>
      <t>Articles 63a and 63 (2) lit. (a), (c), (d) and (e) of amended Directive 2006/48/EC</t>
    </r>
    <r>
      <rPr>
        <sz val="11"/>
        <rFont val="Arial"/>
        <family val="2"/>
      </rPr>
      <t xml:space="preserve">. </t>
    </r>
  </si>
  <si>
    <r>
      <t>see item 1.1.5.2a</t>
    </r>
    <r>
      <rPr>
        <i/>
        <sz val="11"/>
        <rFont val="Verdana"/>
        <family val="2"/>
      </rPr>
      <t xml:space="preserve">
Article 65(1) point a) in conjuction with Article </t>
    </r>
    <r>
      <rPr>
        <i/>
        <sz val="11"/>
        <rFont val="Arial"/>
        <family val="2"/>
      </rPr>
      <t>66 (1a) lit. (c) of amended Directive 2006/48/EC</t>
    </r>
    <r>
      <rPr>
        <sz val="11"/>
        <rFont val="Arial"/>
        <family val="2"/>
      </rPr>
      <t xml:space="preserve">, as long as they comply with the requirements of </t>
    </r>
    <r>
      <rPr>
        <i/>
        <sz val="11"/>
        <rFont val="Arial"/>
        <family val="2"/>
      </rPr>
      <t>Articles 63a and 63 (2) lit. (a), (c), (d) and (e) of amended Directive 2006/48/EC</t>
    </r>
    <r>
      <rPr>
        <sz val="11"/>
        <rFont val="Arial"/>
        <family val="2"/>
      </rPr>
      <t xml:space="preserve">. </t>
    </r>
  </si>
  <si>
    <t>8% of the general provisions not eligible as a positive item of additional own funds. Correction at the level of capital requirements.</t>
  </si>
  <si>
    <t>2.6.3.1.1</t>
  </si>
  <si>
    <t>2.6.3.1.2</t>
  </si>
  <si>
    <t>2.6.3.1.3</t>
  </si>
  <si>
    <t>2.6.3.2.1</t>
  </si>
  <si>
    <t>2.6.3.2.2</t>
  </si>
  <si>
    <t>2.6.3.2.3</t>
  </si>
  <si>
    <t>´=2.6.3.2.1+2.6.3.2.2+2.6.3.2.3</t>
  </si>
  <si>
    <t>´=2.6.3.1+2.6.3.2</t>
  </si>
  <si>
    <t>´=2.6.3.1.1+2.6.3.1.2+2.6.3.1.3</t>
  </si>
  <si>
    <r>
      <t xml:space="preserve">CR SA template at the level of total exposures.
 =(2.1.1.1a or 2.1.1.1b)+2.1.1.2
2.1.1.1a. or 2.1.1.1b because national supervisors may alternatively require to apply the IRB exposure classes referred to in </t>
    </r>
    <r>
      <rPr>
        <i/>
        <sz val="11"/>
        <rFont val="Verdana"/>
        <family val="2"/>
      </rPr>
      <t>Article 86 of Directive 2006/48/EC</t>
    </r>
    <r>
      <rPr>
        <sz val="11"/>
        <rFont val="Verdana"/>
        <family val="2"/>
      </rPr>
      <t>, paragraph 1 for reporting the credit risk standardised approach (e.g. in case of simoultaneous application of stardard and IRB approaches).</t>
    </r>
  </si>
  <si>
    <t>Insufficient building-up of provisions, in accordance with Notice of Banco de Portugal no. 3/95, should be deducted from original own funds.</t>
  </si>
  <si>
    <t xml:space="preserve">(-) Valuation adjustments/reserves for less liquid positions in the trading book which give rise to material losses of the current financial year </t>
  </si>
  <si>
    <t>(-) Difference between the reported impairments and provisions according to IFRS and the regulation on loss assessment</t>
  </si>
  <si>
    <t>Regulation on reporting on the capital and capital requirements of banks and savings banks, Article 4, Section 2.1.1., point 10 (39)</t>
  </si>
  <si>
    <t>This is only relevant for those firms that have adopted the approaches in BIPRU 4 (IRB) or BIPRU 6.5 (AMA) for the calculation of their capital requirements.  Firms should report the total capital requirement calculated under whichever part of IPRU applies under BIPRU TP 1.4R.</t>
  </si>
  <si>
    <t>Total credit risk capital component under pre-CRD</t>
  </si>
  <si>
    <t>This is only relevant for those firms that have adopted the approaches under BIPRU 4 (IRB) for the calculation of their capital requirements. Firms should report the credit risk capital component under whichever part of IPRU applies under BIPRU TP 1.4R.</t>
  </si>
  <si>
    <t>Expected loss amounts - wholesale, retail and purchased receivables</t>
  </si>
  <si>
    <t>BIPRU 4.3.6R(1), (2) and (3)</t>
  </si>
  <si>
    <t>This is only relevant for firms that have adopted the approaches under BIPRU 4 (IRB) for the calculation of their capital requirements.  This is the amount for exposures to sovereigns, institutions, corporate IRB, specialised lending and retail, and for purchased receivables, that result from the calculations under BIPRU 4.3.6R (1), (2) and (4).</t>
  </si>
  <si>
    <t>Expected loss amounts - equity</t>
  </si>
  <si>
    <t>BIPRU 4.3.6R(3)</t>
  </si>
  <si>
    <t>This is only relevant for firms that have adopted the approaches under BIPRU 4 (IRB) for the calculation of their capital requirements.  This is the amount for exposures to equities that result from the calculations under BIPRU 4.3.6R (3).</t>
  </si>
  <si>
    <t>Part 2 of Stage M in GENPRU 2 Annex 2R for UK banks and GENPRU 2 Annex 3R for building societies</t>
  </si>
  <si>
    <t xml:space="preserve">Write-offs of exposures, provisions to off-balance sheet items and an accumulated loss resulting from the valuation of an asset at fair value on the basis of credit risk;
According to the CNB Decree No.123/2007 para 2 point 5h, para 57 and 62.     </t>
  </si>
  <si>
    <t>According to the CNB Decree No.123/2007 para 186-189</t>
  </si>
  <si>
    <t>(-) Participations in insurance undertakings</t>
  </si>
  <si>
    <r>
      <t xml:space="preserve">Transitional treatment under </t>
    </r>
    <r>
      <rPr>
        <i/>
        <strike/>
        <sz val="11"/>
        <rFont val="Verdana"/>
        <family val="2"/>
      </rPr>
      <t>article 154 paragraph 4 of Directive 2006/48/EC.</t>
    </r>
  </si>
  <si>
    <t>2.1.2.2.08</t>
  </si>
  <si>
    <t>2.1.2.2.09</t>
  </si>
  <si>
    <t>2.1.2.2.10</t>
  </si>
  <si>
    <t>2.1.2.2.11</t>
  </si>
  <si>
    <r>
      <t>Article 57, sentence 1 lit. (d) of Directive 2006/48/EC</t>
    </r>
    <r>
      <rPr>
        <sz val="11"/>
        <rFont val="Verdana"/>
        <family val="2"/>
      </rPr>
      <t>, net of valuation differences airising from IAS-type accounting rules which have already been included and filtered within the original own funds, some of them having been transferred to core additional own funds (item 1.2.1.2)</t>
    </r>
  </si>
  <si>
    <t>1.2.1.4</t>
  </si>
  <si>
    <t>Art. 57, sentence 1 lit.(e) of Directive 2006/48/EC.</t>
  </si>
  <si>
    <t>1.2.1.5</t>
  </si>
  <si>
    <r>
      <t>Article 57, sentence 1 lit. (f) of Directive 2006/48/EC</t>
    </r>
    <r>
      <rPr>
        <sz val="11"/>
        <rFont val="Verdana"/>
        <family val="2"/>
      </rPr>
      <t xml:space="preserve"> in conjunction with </t>
    </r>
    <r>
      <rPr>
        <i/>
        <sz val="11"/>
        <rFont val="Verdana"/>
        <family val="2"/>
      </rPr>
      <t>Article 63 para. (1) of Directive 2006/48/EC.</t>
    </r>
  </si>
  <si>
    <t>1.2.1.6</t>
  </si>
  <si>
    <t>4.2.2.2</t>
  </si>
  <si>
    <t>4.2.2.3</t>
  </si>
  <si>
    <t>4.2.3</t>
  </si>
  <si>
    <t>4.2.3.1</t>
  </si>
  <si>
    <t>4.2.3.2</t>
  </si>
  <si>
    <t>4.2.3.3</t>
  </si>
  <si>
    <t>4.2.4</t>
  </si>
  <si>
    <t>4.2.4.1</t>
  </si>
  <si>
    <t>4.2.4.2</t>
  </si>
  <si>
    <t>With regard to the own funds used for the LE limit, the calculation is a bit different from the one in Corep
=1.1 + 1.2 - 1.2.1.7 + 1.3.1 + 1.3.2 + 1.3.3 + 1.3.4 + 1.3.5 + 1.3.6 + 1.3.9 + 1.7
related to position 1.3.LE</t>
  </si>
  <si>
    <t>Article III.4, § 2 and article III.5 of own funds regulation
related to 1.6.LE.01</t>
  </si>
  <si>
    <t>article 8 of regulation n° 90-02
related to 1.6.LE</t>
  </si>
  <si>
    <t>article 5ter of regulation n°90-02
related to 1.6.LE</t>
  </si>
  <si>
    <t>1.1.2.2***05</t>
  </si>
  <si>
    <t>1.1.2.2.01</t>
  </si>
  <si>
    <t>≈ FINREP: Minority interest</t>
  </si>
  <si>
    <t>1.1.2.2.02</t>
  </si>
  <si>
    <t>Deductions for capital charge in insurance subsidiaries and associated entities</t>
  </si>
  <si>
    <t>Financial Business Act, section 131, paragraph 2, number 2 and section 139, paragraph 1, number 1</t>
  </si>
  <si>
    <t>Deductions for capital holdings &gt; 15 %</t>
  </si>
  <si>
    <t>Financial Business Act, section 139, paragraph 2, number 2</t>
  </si>
  <si>
    <t>Deductions for capital holdings &gt; 60 %</t>
  </si>
  <si>
    <t>Financial Business Act, section 139, paragraph 2, number 3</t>
  </si>
  <si>
    <t>(-) Country-specific deductions from Original and Additional Own Funds</t>
  </si>
  <si>
    <t>Permanent funds for charity prurposes (in case of savings banks and CECA) as well as those for education and promotion (in case of cooperative banks) will be regarded as Tier 2.</t>
  </si>
  <si>
    <t>of which hidden reserves</t>
  </si>
  <si>
    <t>of which participationcapital with obligation of subsequent paymant of dividends</t>
  </si>
  <si>
    <t>Collective provisioning</t>
  </si>
  <si>
    <t>Banking Rule BR/03 item 2.1.9</t>
  </si>
  <si>
    <t>Report the amount of collective provisions, that are not being deducted directly from the book value of assets prior to the application of the risk weight for capital requirements purposes.</t>
  </si>
  <si>
    <t>1.2.2.4.01</t>
  </si>
  <si>
    <t>Adjustments made to minority interests related to preferential shares assimilated to subordinated loan capital transferred to additional own funds</t>
  </si>
  <si>
    <t>1.2.2.4.02</t>
  </si>
  <si>
    <t>Other adjustments made to minority interests transferred to additional own funds</t>
  </si>
  <si>
    <t xml:space="preserve">CBE 3/2008, Rule 11.3. </t>
  </si>
  <si>
    <t>This item reports the positive amount corresponding to those items (as authorised by Banco de España) that can be computed exceeding, transitory and exceptionally, the limits referred to in item 1.2.2.5.</t>
  </si>
  <si>
    <t>See  item 1.2.2.5*.</t>
  </si>
  <si>
    <t>(-) Correcting item according to section 10 para 2b sentence 1 in conjunction with para 3b of German Banking Act</t>
  </si>
  <si>
    <t>section 10 para 2b sentence 1 in conjunction with para 3b of German Banking Act</t>
  </si>
  <si>
    <t>(-) Maximum 50 % of capitalised consolidation difference according to section 10a para 6 sentence 9 and 10 of German Banking Act, which is not treated according to a minority interest</t>
  </si>
  <si>
    <t>Unit A, Paragraph 3(2)(k) - Lending of capital nature other than loan capital deducted under 1.3.6</t>
  </si>
  <si>
    <t>(-) Specific provisions for credit risk when standardised approach is used</t>
  </si>
  <si>
    <t>BG</t>
  </si>
  <si>
    <t>Article 6, paragraph 1, item 5 of Ordinance No 8 of the Bulgarian National Bank</t>
  </si>
  <si>
    <t>The specific provisions to be applied when credit risk standardised approach is used are to be calculated accordining to the requirements of Ordinance No 9, but have to be reported as a negative number.</t>
  </si>
  <si>
    <t>(-) LE overshootings of the Banking Book according to sections 13 or 13a para 3 of German Banking Act, and capital requirements of  according to section 15 of German Banking Act</t>
  </si>
  <si>
    <t>sections 13 or 13a para 3 and section 15 of German Banking Act</t>
  </si>
  <si>
    <t>(-) Loans and commitments to principal shareholders and managers</t>
  </si>
  <si>
    <t>Article 6ter of regulation n° 90-02</t>
  </si>
  <si>
    <t>(-) Significant prudential adjustments as part of a mark to market or mark to model</t>
  </si>
  <si>
    <t>(-) Items (other than significant prudential adjustments) that exceed subordinated debt B</t>
  </si>
  <si>
    <t>1.3.11.01</t>
  </si>
  <si>
    <t xml:space="preserve">According to Section 79 (2) of Act CXII of 1996 on Credit Institutions and Financial Enterprises </t>
  </si>
  <si>
    <t xml:space="preserve"> The combined net value of a credit institution’s exposures  to a single client or a group of connected clients may not exceed twenty-five percent of the credit institution’s own funds.</t>
  </si>
  <si>
    <t>Adjustments to trading book items</t>
  </si>
  <si>
    <t>Regulation on reporting on the capital and capital requirements of banks and savings banks, Article 4, Section 2.1.1., point 10 (69)</t>
  </si>
  <si>
    <t>Enter the losses originating from the valuation adjustments/reserves to the trading book positions (if this have a material effect).</t>
  </si>
  <si>
    <t>This is only relevant for UK banks and building societies</t>
  </si>
  <si>
    <t>1.3.11.02</t>
  </si>
  <si>
    <t>GENPRU 2.2.221R to GENPRU 2.2.233R</t>
  </si>
  <si>
    <t>1.3.11.03</t>
  </si>
  <si>
    <t>According to Section 79 (7) of Act CXII of 1996 on Credit Institutions and Financial Enterprises</t>
  </si>
  <si>
    <t>Unit A, Paragraph 3(2)(k)</t>
  </si>
  <si>
    <t xml:space="preserve">Unit A, Paragraph 55(2) </t>
  </si>
  <si>
    <t>2.1.1.1</t>
  </si>
  <si>
    <t>2.1.1.1.01</t>
  </si>
  <si>
    <t>2.1.1.1.02</t>
  </si>
  <si>
    <t>2.1.1.1.03</t>
  </si>
  <si>
    <t>2.1.1.1.04</t>
  </si>
  <si>
    <t>2.1.1.1.05</t>
  </si>
  <si>
    <t>2.1.1.1.06</t>
  </si>
  <si>
    <t>2.1.1.1.07</t>
  </si>
  <si>
    <t>2.1.1.1.08</t>
  </si>
  <si>
    <t>2.1.1.1.09</t>
  </si>
  <si>
    <t>2.1.1.1.10</t>
  </si>
  <si>
    <t>2.1.1.1.11</t>
  </si>
  <si>
    <t>2.1.1.1.12</t>
  </si>
  <si>
    <t>2.1.1.1.13</t>
  </si>
  <si>
    <t>2.1.1.1.14</t>
  </si>
  <si>
    <t>2.1.1.1.15</t>
  </si>
  <si>
    <r>
      <t xml:space="preserve">For investment firms under </t>
    </r>
    <r>
      <rPr>
        <i/>
        <strike/>
        <sz val="11"/>
        <rFont val="Verdana"/>
        <family val="2"/>
      </rPr>
      <t>article 46 of Directive 2006/49/EC</t>
    </r>
    <r>
      <rPr>
        <strike/>
        <sz val="11"/>
        <rFont val="Verdana"/>
        <family val="2"/>
      </rPr>
      <t xml:space="preserve">, the amount referred to in </t>
    </r>
    <r>
      <rPr>
        <i/>
        <strike/>
        <sz val="11"/>
        <rFont val="Verdana"/>
        <family val="2"/>
      </rPr>
      <t xml:space="preserve">paragraph 4 </t>
    </r>
    <r>
      <rPr>
        <strike/>
        <sz val="11"/>
        <rFont val="Verdana"/>
        <family val="2"/>
      </rPr>
      <t xml:space="preserve">of </t>
    </r>
    <r>
      <rPr>
        <i/>
        <strike/>
        <sz val="11"/>
        <rFont val="Verdana"/>
        <family val="2"/>
      </rPr>
      <t>article 46 of Directive 2006/49/EC (starting "Applying this ….")</t>
    </r>
    <r>
      <rPr>
        <strike/>
        <sz val="11"/>
        <rFont val="Verdana"/>
        <family val="2"/>
      </rPr>
      <t xml:space="preserve">. </t>
    </r>
  </si>
  <si>
    <r>
      <t xml:space="preserve">=1/(2-2.6)*8%
</t>
    </r>
    <r>
      <rPr>
        <sz val="11"/>
        <color indexed="10"/>
        <rFont val="Verdana"/>
        <family val="2"/>
      </rPr>
      <t>'=1/(2-2.6.1)*8%</t>
    </r>
  </si>
  <si>
    <t>0010</t>
  </si>
  <si>
    <t>0020</t>
  </si>
  <si>
    <t>0030</t>
  </si>
  <si>
    <t>0040</t>
  </si>
  <si>
    <t>010</t>
  </si>
  <si>
    <r>
      <t>=</t>
    </r>
    <r>
      <rPr>
        <sz val="11"/>
        <color indexed="10"/>
        <rFont val="Verdana"/>
        <family val="2"/>
      </rPr>
      <t>(1-1.2.1.7+1.3.8)</t>
    </r>
    <r>
      <rPr>
        <sz val="11"/>
        <rFont val="Verdana"/>
        <family val="2"/>
      </rPr>
      <t xml:space="preserve">/2*8% 
</t>
    </r>
    <r>
      <rPr>
        <i/>
        <sz val="11"/>
        <color indexed="10"/>
        <rFont val="Verdana"/>
        <family val="2"/>
      </rPr>
      <t>Article 152 paragraph 6 of amended Directive 2006/48/EC
Article 43 of amended Directive 2006/49/EC</t>
    </r>
  </si>
  <si>
    <r>
      <t>=</t>
    </r>
    <r>
      <rPr>
        <sz val="11"/>
        <color indexed="10"/>
        <rFont val="Verdana"/>
        <family val="2"/>
      </rPr>
      <t>(1-1.2.1.7+1.3.8)</t>
    </r>
    <r>
      <rPr>
        <sz val="11"/>
        <rFont val="Verdana"/>
        <family val="2"/>
      </rPr>
      <t>-2</t>
    </r>
  </si>
  <si>
    <t xml:space="preserve">2.7 </t>
  </si>
  <si>
    <t>(-) Country specific deductions from capital</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</si>
  <si>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</si>
  <si>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</si>
  <si>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</si>
  <si>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</si>
  <si>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</si>
  <si>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</si>
  <si>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</si>
  <si>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</si>
  <si>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</si>
  <si>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</si>
  <si>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</si>
  <si>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</si>
  <si>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</si>
  <si>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</si>
  <si>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</si>
  <si>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</si>
  <si>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</si>
  <si>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</si>
  <si>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</si>
  <si>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</si>
  <si>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</si>
  <si>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0340</t>
  </si>
  <si>
    <t>0350</t>
  </si>
  <si>
    <t>0360</t>
  </si>
  <si>
    <t>0370</t>
  </si>
  <si>
    <t>0380</t>
  </si>
  <si>
    <t>0390</t>
  </si>
  <si>
    <t>0400</t>
  </si>
  <si>
    <t>0410</t>
  </si>
  <si>
    <t>0420</t>
  </si>
  <si>
    <t>0430</t>
  </si>
  <si>
    <t>0440</t>
  </si>
  <si>
    <t>0450</t>
  </si>
  <si>
    <t>0460</t>
  </si>
  <si>
    <t>0470</t>
  </si>
  <si>
    <t>0480</t>
  </si>
  <si>
    <t>0490</t>
  </si>
  <si>
    <t>0500</t>
  </si>
  <si>
    <t>0510</t>
  </si>
  <si>
    <t>0520</t>
  </si>
  <si>
    <t>0530</t>
  </si>
  <si>
    <t>0540</t>
  </si>
  <si>
    <t>0550</t>
  </si>
  <si>
    <t>0560</t>
  </si>
  <si>
    <t>0570</t>
  </si>
  <si>
    <t>0580</t>
  </si>
  <si>
    <t>0590</t>
  </si>
  <si>
    <t>0600</t>
  </si>
  <si>
    <t>0610</t>
  </si>
  <si>
    <t>0620</t>
  </si>
  <si>
    <t>0630</t>
  </si>
  <si>
    <t>0640</t>
  </si>
  <si>
    <t>0650</t>
  </si>
  <si>
    <t>0660</t>
  </si>
  <si>
    <t>0670</t>
  </si>
  <si>
    <t>0680</t>
  </si>
  <si>
    <t>0690</t>
  </si>
  <si>
    <t>0700</t>
  </si>
  <si>
    <t>0710</t>
  </si>
  <si>
    <t>0720</t>
  </si>
  <si>
    <t>0730</t>
  </si>
  <si>
    <t>0740</t>
  </si>
  <si>
    <t>0750</t>
  </si>
  <si>
    <t>0760</t>
  </si>
  <si>
    <t>0770</t>
  </si>
  <si>
    <t>0780</t>
  </si>
  <si>
    <t>0790</t>
  </si>
  <si>
    <t>0800</t>
  </si>
  <si>
    <t>0810</t>
  </si>
  <si>
    <t>0820</t>
  </si>
  <si>
    <t>0830</t>
  </si>
  <si>
    <t>0840</t>
  </si>
  <si>
    <t>0850</t>
  </si>
  <si>
    <t>0860</t>
  </si>
  <si>
    <t>0870</t>
  </si>
  <si>
    <t>0880</t>
  </si>
  <si>
    <t>0890</t>
  </si>
  <si>
    <t>0900</t>
  </si>
  <si>
    <t>0910</t>
  </si>
  <si>
    <t>0920</t>
  </si>
  <si>
    <t>0930</t>
  </si>
  <si>
    <t>0940</t>
  </si>
  <si>
    <r>
      <t xml:space="preserve">CR SA Total. </t>
    </r>
    <r>
      <rPr>
        <strike/>
        <sz val="11"/>
        <color indexed="10"/>
        <rFont val="Verdana"/>
        <family val="2"/>
      </rPr>
      <t>Claims or contingent claims</t>
    </r>
  </si>
  <si>
    <t>Article 66 (1) lit. (b) of Directive 2006/48/EC.</t>
  </si>
  <si>
    <t>1.2.3</t>
  </si>
  <si>
    <t>=1.2.3.1+1.2.3.2</t>
  </si>
  <si>
    <t>1.2.3.1</t>
  </si>
  <si>
    <t>Article 66 (1) lit. (a) of Directive 2006/48/EC. According to the particular rules governing the deductions in 1.2.3.2, the latter may be deducted before calculating the excess on limits for additional own funds.</t>
  </si>
  <si>
    <t>1.2.3.2</t>
  </si>
  <si>
    <t>1.3</t>
  </si>
  <si>
    <t xml:space="preserve">
1.3.T1*</t>
  </si>
  <si>
    <r>
      <t>Article 66, paragraph 2 of Directive 2006/48/EC</t>
    </r>
    <r>
      <rPr>
        <sz val="11"/>
        <rFont val="Verdana"/>
        <family val="2"/>
      </rPr>
      <t>.
Deduction from original own funds (item 1.1) is, at least, 50% of (1.3 less 1.3.11) (see 1.3.T2*). See also item 1.4.
In the case of item 1.3.11, the competent authorities may decide to apply deductions from original or additional  own funds in different proportions according to Article 61, paragraph 1 of Directive 2006/48/EC.</t>
    </r>
  </si>
  <si>
    <t>1.3.T2*</t>
  </si>
  <si>
    <r>
      <t>Article 66, para 2 of Directive 2006/48/EC.</t>
    </r>
    <r>
      <rPr>
        <sz val="11"/>
        <rFont val="Verdana"/>
        <family val="2"/>
      </rPr>
      <t xml:space="preserve"> 
When 50% of item 1.3 exceeds item 1.2, the excess will also be deducted from item 1.1, so being included in 1.3.T1*. See item 1.5
In the case of item 1.3.11, the competent authorities may decide to apply deductions from original or additional  own funds in different proportions according to</t>
    </r>
    <r>
      <rPr>
        <i/>
        <sz val="11"/>
        <rFont val="Verdana"/>
        <family val="2"/>
      </rPr>
      <t xml:space="preserve"> Article 61, paragraph 1 of Directive 2006/48/EC.</t>
    </r>
  </si>
  <si>
    <t>1.3.1</t>
  </si>
  <si>
    <r>
      <t>Article 66 (2) of Directive 2006/48/EC</t>
    </r>
    <r>
      <rPr>
        <sz val="11"/>
        <rFont val="Verdana"/>
        <family val="2"/>
      </rPr>
      <t xml:space="preserve"> in conjunction with </t>
    </r>
    <r>
      <rPr>
        <i/>
        <sz val="11"/>
        <rFont val="Verdana"/>
        <family val="2"/>
      </rPr>
      <t>Article 57 sentence 2 lit. (l) of Directive 2006/48/EC.</t>
    </r>
  </si>
  <si>
    <t>1.3.2</t>
  </si>
  <si>
    <r>
      <t>Article 66 (2) of Directive 2006/48/EC</t>
    </r>
    <r>
      <rPr>
        <sz val="11"/>
        <rFont val="Verdana"/>
        <family val="2"/>
      </rPr>
      <t xml:space="preserve"> in conjunction with</t>
    </r>
    <r>
      <rPr>
        <i/>
        <sz val="11"/>
        <rFont val="Verdana"/>
        <family val="2"/>
      </rPr>
      <t xml:space="preserve"> Article 57 sentence 2 lit. (m) of Directive 2006/48/EC.</t>
    </r>
  </si>
  <si>
    <t>1.3.3</t>
  </si>
  <si>
    <t>Component of the Income (negative) from current year subject to prudential filter in 1.1.2.6 (1.1.2.6.07 and 1.1.2.6.11)</t>
  </si>
  <si>
    <t>1.1.2.5</t>
  </si>
  <si>
    <t>Article 57, sentence 4 of Directive 2006/48/EC</t>
  </si>
  <si>
    <t>1.1.2.6</t>
  </si>
  <si>
    <t>Report any unrealised net losses which are being reflected in the currency revaluation reserve (other than that depicted in the 'Exchange rate revaluation adjsutments on paid up capital' as proposed in ID 1.1.1.).</t>
  </si>
  <si>
    <t xml:space="preserve"> Valuation difference from the aggregation of Equity Capital and Holdings</t>
  </si>
  <si>
    <t>AT</t>
  </si>
  <si>
    <t xml:space="preserve"> Foreign currency translation adjustments</t>
  </si>
  <si>
    <t xml:space="preserve">Valuation difference from equity-valuation of subsidiaries </t>
  </si>
  <si>
    <t>Valuation difference from equity-valuation of investments in corporates</t>
  </si>
  <si>
    <t xml:space="preserve">Valuation difference from defined benefit pension schemes. </t>
  </si>
  <si>
    <t>IE</t>
  </si>
  <si>
    <t>Surpluses or deficits arising under FRS 17 or IAS 19</t>
  </si>
  <si>
    <t>Report here the surpluses or deficits arising under FRS 17 or IAS 19</t>
  </si>
  <si>
    <t>Undistributable Reserves</t>
  </si>
  <si>
    <t>Banking Rule BR/03 item 1.1.8</t>
  </si>
  <si>
    <t>Report any funds set aside for specific purposes, and which cannot be made available for distribution.</t>
  </si>
  <si>
    <t>Other [country specific Original Own Funds]</t>
  </si>
  <si>
    <t>Information about capitalised consolidation difference, section 10a para 6 sentence 9 and 10 of German Banking Act</t>
  </si>
  <si>
    <t>DE</t>
  </si>
  <si>
    <t>section 10a para 6 sentence 9 and 10 of German Banking Act</t>
  </si>
  <si>
    <t>Depreciation of investment property and property, plant and equipment deducted from own funds, applicable to unrealised gains not included in own funds</t>
  </si>
  <si>
    <t>NO</t>
  </si>
  <si>
    <t>FOR 1990-06-01 nr 435: paragraph 4, point 6</t>
  </si>
  <si>
    <t>Deferred tax assets</t>
  </si>
  <si>
    <t>DK</t>
  </si>
  <si>
    <t>(See item 4.2.1).</t>
  </si>
  <si>
    <t>(See item 4.2.2).</t>
  </si>
  <si>
    <t>(See item 4.2.3).</t>
  </si>
  <si>
    <t>(See item 4.2.4).</t>
  </si>
  <si>
    <t>See item 4.2.3.</t>
  </si>
  <si>
    <t>This item is to be reported while the floors are in force, regardless of a zero item 2.6.1.</t>
  </si>
  <si>
    <t>`=(2.1+2.2+2.3+2.4)*0.5
The increase of the capital requirements  (the multiplication by 1.5).</t>
  </si>
  <si>
    <t>Capital requirements of "Other market risks"</t>
  </si>
  <si>
    <t>section 312 of Solvency Regulation</t>
  </si>
  <si>
    <t xml:space="preserve"> Capital requirement for exposure risk in the trading portfolio</t>
  </si>
  <si>
    <t xml:space="preserve"> Capital requirement for other instruments in the trading portfolio</t>
  </si>
  <si>
    <t xml:space="preserve">Add-on to capital requirement for OPR </t>
  </si>
  <si>
    <t>2.6.3.01</t>
  </si>
  <si>
    <t>Consolidated capital requirements arising from the 'aggregation plus' method</t>
  </si>
  <si>
    <t>Section 9 of BSD S 2/00 June 2000</t>
  </si>
  <si>
    <t>This item arises from the method of consolidating subsidiary credit institutions and investment firms.  In the case of subsidiary credit institution or investment firm trading books, the capital requirements are determined for each subsidiary or investment firm using:
a) the CRD as implemented by the relevant EU/EEA banking supervisor;
b) the host banking supervisor’s rules, where these are considered by the Bank to be broadly equivalent to the CRD; or
c) the CRD, according to the requirements as set out in the Bank’s CRD Implementation Notice for Credit Institutions.
The figure reported here is the total capital requirements for all subsidiary credit institution and investment firm trading books.</t>
  </si>
  <si>
    <t>Capital requirement for exceeding the concentration of exposures limit and LE limit</t>
  </si>
  <si>
    <t>Resolution No. 76/2010 of the PFSA of March 10, 2010, Annex No. 12.</t>
  </si>
  <si>
    <t>2.6.3.02</t>
  </si>
  <si>
    <t>Capital requirements for large exposures permitted excesses</t>
  </si>
  <si>
    <t>SI No 660 of 2006 regulation 29.1 (b)</t>
  </si>
  <si>
    <t>Total own funds for solvency purposes/ capital requirements* 100%.
Both figures are those used for assessing the surplus (+) / deficit (-) in 3.3</t>
  </si>
  <si>
    <t>3.4</t>
  </si>
  <si>
    <t>Internal assessment Surplus (+) / Deficit (-) of capital</t>
  </si>
  <si>
    <t>=3.4.1-3.4.2</t>
  </si>
  <si>
    <t>3.4.1</t>
  </si>
  <si>
    <t>Internal assessment of capital</t>
  </si>
  <si>
    <t>Article 123 of Directive 2006/48/EC.</t>
  </si>
  <si>
    <t>3.4.2</t>
  </si>
  <si>
    <t>Internal assessment of capital needs</t>
  </si>
  <si>
    <t>The liability sum surcharge is partially recognized in own funds due to the fact that the sum of both the liability sum surcharge and subordinated capital may reach a maximum of 50% resp. the liability sum surcharge on its own a maximum of 25%. The difference between ID 1.2.2.1. and the admissible maximum amount (as described in the previous sentence) has to be reported without using algebraic signs.</t>
  </si>
  <si>
    <t>Point 348.4 of Regulations for Calculating the Minimum Capital Requirements.</t>
  </si>
  <si>
    <t>These are deductions explicitly mentionend in our regulation.</t>
  </si>
  <si>
    <t>With regard to the own funds used for the LE limit, the calculation is a bit different from the one in Corep
= 1.3.LE + 1.3.10 + 1.6.1 + 1.6.2 + 1.6.3 + 1.6.5</t>
  </si>
  <si>
    <t>Art. 3 par. 4 BWG (Federal Banking Act)</t>
  </si>
  <si>
    <t>Value of fund assets according to Art. 3 par. 4 BWG</t>
  </si>
  <si>
    <t>of wich according to scenario-matrixmethod</t>
  </si>
  <si>
    <t>Art 22 o. BWG  (Federal Banking Act)</t>
  </si>
  <si>
    <t>Average amount of the accounting value of the trading book</t>
  </si>
  <si>
    <t>additional own funds according to § 3 par. 4 BWG (only for investmentfirms)</t>
  </si>
  <si>
    <t>This item reports the aggregate amount of capital requirements of the institutions included in the group. This amount must take into account, as appropriate, certain differential features of the regulation applicable to own funds and requirements, and estimate the aggregate as the consolidated after excluding those requirements related to intragroup operations.
Sum of 4.2.1.+4.2.2.+4.2.3.+4.2.4.</t>
  </si>
  <si>
    <t>memorandum item referring to 2.6.1.</t>
  </si>
  <si>
    <t>Deductions for the amount corresponding to the sum of equity investments in another undertaking or undertakings in the same group and charged equity investments in another undertaking exceeding 15 % of the companys own funds.
of which position relating to 1.3.9.</t>
  </si>
  <si>
    <t>Deductions for the amount corresponding to the sum of qualifying interests in other undertakings exceeding 60 % of the companys own funds.
of which position relating to 1.3.9.</t>
  </si>
  <si>
    <t xml:space="preserve">The Danish FSA can demand that a firm writes down its assets for the purpose of calculating its own funds. Such write downs must be included in the repotings to the Danish FSA, but the write downs do not affect the public financial report of the firm. </t>
  </si>
  <si>
    <t>Deductions in original own funds for the capital requirement in subsidiaries and associated entities which are insurance companies.</t>
  </si>
  <si>
    <t>Deferred tax asets are deducted from original own funds.</t>
  </si>
  <si>
    <t>1.1.2.6.01</t>
  </si>
  <si>
    <r>
      <t>Includes the cash flow hedges related to AFS equities (see also 1.1.2.6.09).</t>
    </r>
    <r>
      <rPr>
        <b/>
        <sz val="11"/>
        <rFont val="Verdana"/>
        <family val="2"/>
      </rPr>
      <t xml:space="preserve">
≈ FINREP: Respective part of Revaluation reserves (valuation differences) + Minority interest: revaluation reserves</t>
    </r>
  </si>
  <si>
    <t>1.1.2.6.02</t>
  </si>
  <si>
    <t>1.6.LE.01</t>
  </si>
  <si>
    <t>1.1.1****</t>
  </si>
  <si>
    <t>1.1.5.1*</t>
  </si>
  <si>
    <t>1.1.2.1*</t>
  </si>
  <si>
    <t>1.1.2.1**</t>
  </si>
  <si>
    <t>Average amount of the accounting value of the trading book divided by the total of balance and off-balance sheet items</t>
  </si>
  <si>
    <t>Article 293-1 of order of 20 February 2007</t>
  </si>
  <si>
    <t>total of customer positions</t>
  </si>
  <si>
    <t>Art 1 of regulation n° 97-04 on investment firms</t>
  </si>
  <si>
    <t>Specific Belgian capital requirement related to the liabilities of an institution
2,5% of fourth tranche</t>
  </si>
  <si>
    <t>Specific Belgian capital requirement related to the liabilities of an institution
2% of fifth tranche</t>
  </si>
  <si>
    <r>
      <t xml:space="preserve">For investment firms under </t>
    </r>
    <r>
      <rPr>
        <i/>
        <sz val="11"/>
        <rFont val="Verdana"/>
        <family val="2"/>
      </rPr>
      <t>article 46, paragraphs 1 to 3 of Directive 2006/49/EC</t>
    </r>
    <r>
      <rPr>
        <sz val="11"/>
        <rFont val="Verdana"/>
        <family val="2"/>
      </rPr>
      <t xml:space="preserve"> = 2.1+2.2+ 2.3+ Min[2.4,(12/88)*max(2.1+2.2+2.3, 2.5)] plus, if applicable, an incremental increase + 2.6</t>
    </r>
  </si>
  <si>
    <t>2.1</t>
  </si>
  <si>
    <t>2.1.1</t>
  </si>
  <si>
    <r>
      <t>Article 64, para 4 of Directive 2006/48/EC.</t>
    </r>
    <r>
      <rPr>
        <sz val="11"/>
        <rFont val="Verdana"/>
        <family val="2"/>
      </rPr>
      <t xml:space="preserve">
See Guidelines on Prudential Filters for Regulatory Capital (CEBS, 21.12.2004) due to the application of IAS-type accounting rules.
</t>
    </r>
    <r>
      <rPr>
        <b/>
        <sz val="11"/>
        <rFont val="Verdana"/>
        <family val="2"/>
      </rPr>
      <t xml:space="preserve">FINREP : table 15, fourth column "Amount of cumulative change in fair values attributable to changes in credit risk" </t>
    </r>
  </si>
  <si>
    <t>1.1.2.6.09</t>
  </si>
  <si>
    <r>
      <t xml:space="preserve">In principle cash flow hedges related to AFS assets are excluded. Nevertheless, in case of neutralisation of AFS assets to which the  cash flow hedges are related, these cash flow hedges may be included in this item. </t>
    </r>
    <r>
      <rPr>
        <b/>
        <sz val="11"/>
        <rFont val="Verdana"/>
        <family val="2"/>
      </rPr>
      <t xml:space="preserve">
≈ FINREP: Respective part of Revaluation reserves (valuation differences) + Minority interest: revaluation reserves</t>
    </r>
  </si>
  <si>
    <t>1.1.2.6.10</t>
  </si>
  <si>
    <r>
      <t>Article 64, paragraph 4 of Directive 2006/48/EC.</t>
    </r>
    <r>
      <rPr>
        <sz val="11"/>
        <rFont val="Verdana"/>
        <family val="2"/>
      </rPr>
      <t xml:space="preserve">
See Guidelines on Prudential Filters for Regulatory Capital (CEBS, 21.12.2004) due to the application of IAS-type accounting rules.</t>
    </r>
  </si>
  <si>
    <t>1.1.2.6.11</t>
  </si>
  <si>
    <t>≈ FINREP: Respective part of Income from current year + Reserves (included retained earnings) + Minority interest: other (in relation to income)</t>
  </si>
  <si>
    <t>1.1.2.6.12</t>
  </si>
  <si>
    <t>1.1.2.6.13</t>
  </si>
  <si>
    <t xml:space="preserve">≈ FINREP: Respective part of Revaluation reserves (positive valuation differences in tangible assets) + Minority interest: revaluation reserves (positive valuation differences in tangible assets) </t>
  </si>
  <si>
    <t>1.1.2.6.14</t>
  </si>
  <si>
    <t>1.1.2.6.15</t>
  </si>
  <si>
    <t>≈ FINREP: Respective part of Revaluation reserves (valuation differences) + Minority interest: revaluation reserves</t>
  </si>
  <si>
    <t>1.1.2.6.16</t>
  </si>
  <si>
    <t>1.1.3</t>
  </si>
  <si>
    <r>
      <t>Article 57, sentence 1 lit. (c) of Directive 2006/48/EC.</t>
    </r>
    <r>
      <rPr>
        <sz val="11"/>
        <rFont val="Verdana"/>
        <family val="2"/>
      </rPr>
      <t xml:space="preserve"> When applicable according to accounting rules</t>
    </r>
  </si>
  <si>
    <t>1.1.4</t>
  </si>
  <si>
    <t>=1.1.4.1a+1.1.4.3+1.1.4.4</t>
  </si>
  <si>
    <t>1.1.4.1a</t>
  </si>
  <si>
    <t>=1.1.4.1a.01+1.1.4.1a.02+1.1.4.1a.03+1.1.4.1a.04+1.1.4.1a.05
This item should include not only hybrid instruments directly issued but also those hybrids indirectly issued that, because of being an accounting liability, do not give rise to minority interests.</t>
  </si>
  <si>
    <t>1.1.4.1a.01</t>
  </si>
  <si>
    <t>1.1.4.1a.02</t>
  </si>
  <si>
    <t>1.1.4.1a.03</t>
  </si>
  <si>
    <t>1.1.4.1a.04</t>
  </si>
  <si>
    <t>1.1.4.1a.05</t>
  </si>
  <si>
    <t>1.1.4.3</t>
  </si>
  <si>
    <t>1.1.4.4</t>
  </si>
  <si>
    <t>Other</t>
  </si>
  <si>
    <t>Includes those prudential filters not listed above that increase the original own funds</t>
  </si>
  <si>
    <t>1.1.5</t>
  </si>
  <si>
    <t>1.1.5.1</t>
  </si>
  <si>
    <r>
      <t>Article 57, sentence 2 lit. (j) of Directive 2006/48/EC.</t>
    </r>
    <r>
      <rPr>
        <sz val="11"/>
        <rFont val="Verdana"/>
        <family val="2"/>
      </rPr>
      <t xml:space="preserve">
Includes any goodwill not already deducted (first consolidation difference) within 1.1.2.1 Reserves.</t>
    </r>
  </si>
  <si>
    <t>=1.3.LE+1.3.9+1.3.10+1.6.1+1.6.2+1.6.3+1.6.5
Nonetheless, if specific local rules are applied for the definition of capital relevant for large exposures, other components might be taken into account in the formula above.</t>
  </si>
  <si>
    <t>1.6.6</t>
  </si>
  <si>
    <t>(-) Country specific deductions from Own Funds Specific to Cover Market Risks</t>
  </si>
  <si>
    <r>
      <t xml:space="preserve">For instance, capital amounts for backing any overshooting of the large exposure limits in the trading book as those mentioned in article </t>
    </r>
    <r>
      <rPr>
        <i/>
        <sz val="11"/>
        <rFont val="Verdana"/>
        <family val="2"/>
      </rPr>
      <t>31 lit (b) of  Directive 2006/49/EC.</t>
    </r>
  </si>
  <si>
    <t>1.6.7</t>
  </si>
  <si>
    <r>
      <t>Article 13, paragraph 2 of  Directive 2006/49/EC</t>
    </r>
    <r>
      <rPr>
        <sz val="11"/>
        <rFont val="Verdana"/>
        <family val="2"/>
      </rPr>
      <t>.
=-Max[1.6.1+1.6.2+1.6.3+1.6.4+1.6.5+1.6.6-2.3 ; 0]</t>
    </r>
  </si>
  <si>
    <t>1.7</t>
  </si>
  <si>
    <t>=1.7.1+1.7.2</t>
  </si>
  <si>
    <t>1.7.1</t>
  </si>
  <si>
    <t>Country specific deductions from own funds not allocated to original, additional or addtional to cover market risks own funds</t>
  </si>
  <si>
    <t>1.7.2</t>
  </si>
  <si>
    <t>Article 61 of amended CRD.</t>
  </si>
  <si>
    <t>Articles 57 and 63.1 of amended CRD.</t>
  </si>
  <si>
    <t>Article 65 of amended CRD.</t>
  </si>
  <si>
    <t>Article 63.1 of amended CRD.</t>
  </si>
  <si>
    <t>Article 66 of amended CRD.</t>
  </si>
  <si>
    <t>Annex III of amended CAD.</t>
  </si>
  <si>
    <t>Preamble, point 15 of amended CRD.</t>
  </si>
  <si>
    <t>Capital requirerement for total amount of managed portfolios</t>
  </si>
  <si>
    <t>CCNMV 12/2008, Article 7, point 1.4.</t>
  </si>
  <si>
    <t>This item applies to investment firms.  This own funds requirement is calculated as the 0.5% total amount of managed portfolios at market value.</t>
  </si>
  <si>
    <t>2.6.3.4</t>
  </si>
  <si>
    <t>2/3 paid up capital requirement</t>
  </si>
  <si>
    <t>CCNMV 12/2008, Article 7, point 1.3.</t>
  </si>
  <si>
    <t>This item applies to investment firms.  This own funds requirement is calculated as 2/3 of minimum initial capital.</t>
  </si>
  <si>
    <t>Article 152 of amended CRD.</t>
  </si>
  <si>
    <t xml:space="preserve">of which position belongign to 2.3.1.
for the calculation of optionrisks using different scenarios according to § 221. SolvaV </t>
  </si>
  <si>
    <r>
      <t>=2.6.1</t>
    </r>
    <r>
      <rPr>
        <strike/>
        <sz val="11"/>
        <color indexed="10"/>
        <rFont val="Verdana"/>
        <family val="2"/>
      </rPr>
      <t>+2.6.2</t>
    </r>
    <r>
      <rPr>
        <sz val="11"/>
        <rFont val="Verdana"/>
        <family val="2"/>
      </rPr>
      <t>+2.6.3</t>
    </r>
  </si>
  <si>
    <t>0260</t>
  </si>
  <si>
    <t>0270</t>
  </si>
  <si>
    <t>0280</t>
  </si>
  <si>
    <t>0290</t>
  </si>
  <si>
    <t>0300</t>
  </si>
  <si>
    <t>0310</t>
  </si>
  <si>
    <t>0320</t>
  </si>
  <si>
    <t>0330</t>
  </si>
  <si>
    <t>Enter the difference between the reported impairements of financial asssets and provisions for contingencies and commitments under off-balance-sheet items on the basis of the banj's own methodology under the IFRS and the amount of impairments and provisions calculated in accordance with the Regulation on the Assessment of the Credit Risk Losses of Banks and Savings Banks.</t>
  </si>
  <si>
    <t xml:space="preserve">(-) Equity components for convertible bonds issued by the institution. </t>
  </si>
  <si>
    <t>FOR 1990-06-01 nr 435: section 7, first subsection, l</t>
  </si>
  <si>
    <t>1.1.5.4.2.03</t>
  </si>
  <si>
    <t>(-) Deferred tax assets associated with general provisions</t>
  </si>
  <si>
    <t>Instruction of Banco de Portugal no. 23/2007.</t>
  </si>
  <si>
    <t>The amount to report corresponds to the value of the deferred tax assets associated to the general provisions eligible as a positive item of additional own funds.</t>
  </si>
  <si>
    <t>(-)Other PP</t>
  </si>
  <si>
    <t>Regulation on reporting on the capital and capital requirements of banks and savings banks, Article 4, Section 2.1.1., point 10 (40)</t>
  </si>
  <si>
    <t>This is the value of any defined benefit asset (defined benefit liability), in respect of a defined benefit occupational pension scheme, that ahs been excluded from capital resources.</t>
  </si>
  <si>
    <t>Deficit reduction amount if used</t>
  </si>
  <si>
    <t>GENPRU 1.3.9R(2)(b)</t>
  </si>
  <si>
    <t>This is the value of any deficit reduction amount substituted for a defined benefit liability in respect of a defined benefit occupational pension scheme.</t>
  </si>
  <si>
    <t>Deferred acquisition costs (deferred income) (DACs/DIRs)</t>
  </si>
  <si>
    <t>GENPRU 1.3.36R(3)</t>
  </si>
  <si>
    <t>This is the value of assets in respect of deferred acquisiton costs (DACs) (liabilities in respect of deferred income - DIRS) that have been excluded from capital resources</t>
  </si>
  <si>
    <t>Minority interests</t>
  </si>
  <si>
    <t>Minority interests included within capital resources</t>
  </si>
  <si>
    <t>BIPRU 8.6.8R</t>
  </si>
  <si>
    <t>Report here the amount of minority interests included indistinguishably in the components of capital resources.</t>
  </si>
  <si>
    <t>of which: innovative tier one instruments</t>
  </si>
  <si>
    <t>BIPRU 8/No ref</t>
  </si>
  <si>
    <t>Report here the amount of innovative tier one instruments that are included within minority interests and also within innovative tier one capital.</t>
  </si>
  <si>
    <t>Profits</t>
  </si>
  <si>
    <t>Profits not externally verified at the reporting date but subsequently verified</t>
  </si>
  <si>
    <t>FSA003 124A Guidance Note</t>
  </si>
  <si>
    <t>Total capital after deductions after profits have been externally verified</t>
  </si>
  <si>
    <t>FSA003 125A Guidance Note</t>
  </si>
  <si>
    <t>Allocation of deductions between tier one and two capital</t>
  </si>
  <si>
    <t>Material insurance holdings excluded from allocation</t>
  </si>
  <si>
    <t>GENPRU TP7</t>
  </si>
  <si>
    <t>This is the value of material insurance holdings that are not allocated to tier one and two capital under GENPRU TP 7</t>
  </si>
  <si>
    <t>Allocated to tier one capital</t>
  </si>
  <si>
    <t>GENPRU 2.2.239R(3) to GENPRU 2.2.239R(4)</t>
  </si>
  <si>
    <t>Allocated to tier two capital</t>
  </si>
  <si>
    <t>Firms on the IRB/AMA approaches</t>
  </si>
  <si>
    <t>Total capital requirement under pre-CRD rules</t>
  </si>
  <si>
    <t>BIPRU TP1.4R</t>
  </si>
  <si>
    <t>Component of minority interest subject to prudential filters</t>
  </si>
  <si>
    <t>1.1.2.2.03</t>
  </si>
  <si>
    <t>Minority interest not eligible as original own funds</t>
  </si>
  <si>
    <t>1.1.2.3</t>
  </si>
  <si>
    <t>1.1.2.3.01</t>
  </si>
  <si>
    <r>
      <t xml:space="preserve">≈ FINREP: Part of (positive Income from current year - interim dividends), when verified by persons responsible for the auditing of the accounts </t>
    </r>
    <r>
      <rPr>
        <sz val="11"/>
        <rFont val="Verdana"/>
        <family val="2"/>
      </rPr>
      <t xml:space="preserve">according to </t>
    </r>
    <r>
      <rPr>
        <i/>
        <sz val="11"/>
        <rFont val="Verdana"/>
        <family val="2"/>
      </rPr>
      <t>Article 57, sentence 3 of Directive 2006/48/EC.</t>
    </r>
  </si>
  <si>
    <t>1.1.2.3.02</t>
  </si>
  <si>
    <t>Component of the Income (positive) from the current year subject to prudential filter in 1.1.2.6 (1.1.2.6.07 and 1.1.2.6.11)</t>
  </si>
  <si>
    <t>1.1.2.4a</t>
  </si>
  <si>
    <r>
      <t>= Min [(1.1.2.4a.01+1.1.2.4a.02); 0] if material according to a</t>
    </r>
    <r>
      <rPr>
        <i/>
        <sz val="11"/>
        <rFont val="Verdana"/>
        <family val="2"/>
      </rPr>
      <t>rticle 57, sentence 2 lit. (k) of Directive 2006/48/EC.</t>
    </r>
  </si>
  <si>
    <t>1.1.2.4a.01</t>
  </si>
  <si>
    <r>
      <t>≈ FINREP: (Part of) Income - interim dividends when conditions i</t>
    </r>
    <r>
      <rPr>
        <b/>
        <i/>
        <sz val="11"/>
        <rFont val="Verdana"/>
        <family val="2"/>
      </rPr>
      <t xml:space="preserve">n Art 57, sentence 3 of Directive 2006/48/EC </t>
    </r>
    <r>
      <rPr>
        <b/>
        <sz val="11"/>
        <rFont val="Verdana"/>
        <family val="2"/>
      </rPr>
      <t>are not fulfilled and so the amount has not been verified by persons responsible for the auditing of the accounts.</t>
    </r>
  </si>
  <si>
    <t>1.1.2.4a.02</t>
  </si>
  <si>
    <t>Component of the unaudited Income from current year subject to prudential filter in 1.1.2.6 (1.1.2.6.07 and 1.1.2.6.11)</t>
  </si>
  <si>
    <t>1.1.2.4b</t>
  </si>
  <si>
    <t>= 1.1.2.4b.01+1.1.2.4b.02
Article 57, sentence 3 of Directive 2006/48/EC if positive or Article 57, sentence 2 lit (k) of Directive 2006/48/EC if negative</t>
  </si>
  <si>
    <t>1.1.2.4b.01</t>
  </si>
  <si>
    <r>
      <t xml:space="preserve">≈ FINREP: Negative Income from current year - interim dividends, when verified by persons responsible for the auditing of the accounts </t>
    </r>
    <r>
      <rPr>
        <sz val="10"/>
        <rFont val="Arial"/>
        <family val="2"/>
      </rPr>
      <t/>
    </r>
  </si>
  <si>
    <t>1.1.2.4b.02</t>
  </si>
  <si>
    <t>2.1.2.1.04</t>
  </si>
  <si>
    <t>2.1.2.1.05</t>
  </si>
  <si>
    <t xml:space="preserve">Corporates </t>
  </si>
  <si>
    <t>2.1.2.2.05</t>
  </si>
  <si>
    <t>2.1.2.2.06</t>
  </si>
  <si>
    <t>2.1.2.2.07</t>
  </si>
  <si>
    <t>Chapter 4, section 6 , last sentence,  Finansinspektionen's Regulations and General guidelines
governing capital adequacy and large exposures;</t>
  </si>
  <si>
    <t>A financial group that applies Chapter 5, section 2 shall, in the reporting
form in Appendix 2, report information about capital requirements for the
exposures that arise in the relevant subsidiaries at the appropriate places in the
report. Information that falls outside of the areas in the report shall be reported in
part B, row B34.</t>
  </si>
  <si>
    <t>(-) DEDUCTIONS IN CAPITAL REQUIREMENTS</t>
  </si>
  <si>
    <t>(-) Deduction regarding credit risk, in standard- and IRB-method.</t>
  </si>
  <si>
    <t>(-) Subordinated loan capital in other financial institution and investment firms.</t>
  </si>
  <si>
    <t xml:space="preserve"> = 1.3.T1 + 1.3.T2</t>
  </si>
  <si>
    <t>(-) Assets whith a capital adequacy reserve.</t>
  </si>
  <si>
    <t>FOR 2007-01-31 nr 121: section 8</t>
  </si>
  <si>
    <t>1.8.1.1***</t>
  </si>
  <si>
    <t>Includes any value adjustment or provision included in the calculation of the IRB provision excess (+) / shortfall (-) mentioned in Annex Vii, part 1, point 36 of Directive 2006/48/EC not reported in tems 1.8.1.1* or 1.8.1.1**</t>
  </si>
  <si>
    <t>1.8.1.2</t>
  </si>
  <si>
    <t>Expected loss amounts calculated in accordance with Annex VII Part 1 points 30, 31 and 35 of Directive 2006/48/EC as mentioned in Annex VII Part 1 point 36 of Directive 2006/48/EC</t>
  </si>
  <si>
    <t>1.8.2</t>
  </si>
  <si>
    <r>
      <t xml:space="preserve">Without taking into account the reduction in the eligible amount during the five years before repayment. </t>
    </r>
    <r>
      <rPr>
        <i/>
        <sz val="11"/>
        <rFont val="Verdana"/>
        <family val="2"/>
      </rPr>
      <t>Article 64, paragraph 3 (c) of Directive 2006/48/EC.</t>
    </r>
  </si>
  <si>
    <t>1.8.3</t>
  </si>
  <si>
    <r>
      <t>Articles 9, 10(2) and 10(4) of Directive 2006/48/EC</t>
    </r>
    <r>
      <rPr>
        <sz val="11"/>
        <rFont val="Verdana"/>
        <family val="2"/>
      </rPr>
      <t xml:space="preserve"> and </t>
    </r>
    <r>
      <rPr>
        <i/>
        <sz val="11"/>
        <rFont val="Verdana"/>
        <family val="2"/>
      </rPr>
      <t>articles  5(1), 5(3), 6, 9, 10(1) and 10(3) of Directive 2006/49/EC</t>
    </r>
    <r>
      <rPr>
        <sz val="11"/>
        <rFont val="Verdana"/>
        <family val="2"/>
      </rPr>
      <t>.</t>
    </r>
  </si>
  <si>
    <r>
      <t xml:space="preserve">Cells not included in the current Guidelines =&gt; </t>
    </r>
    <r>
      <rPr>
        <b/>
        <sz val="10"/>
        <rFont val="Verdana"/>
        <family val="2"/>
      </rPr>
      <t>Proposal: INCLUDE</t>
    </r>
  </si>
  <si>
    <t>MKR SA TDI</t>
  </si>
  <si>
    <t>MKR SA EQU</t>
  </si>
  <si>
    <r>
      <t xml:space="preserve">Only for investment firms under </t>
    </r>
    <r>
      <rPr>
        <i/>
        <sz val="11"/>
        <rFont val="Verdana"/>
        <family val="2"/>
      </rPr>
      <t>articles 20(2), 24, 20(3), 25 and 46 of Directive 2006/49/EC</t>
    </r>
    <r>
      <rPr>
        <sz val="11"/>
        <rFont val="Verdana"/>
        <family val="2"/>
      </rPr>
      <t xml:space="preserve">. See also </t>
    </r>
    <r>
      <rPr>
        <i/>
        <sz val="11"/>
        <rFont val="Verdana"/>
        <family val="2"/>
      </rPr>
      <t>article 21 of Directive 2006/49/EC</t>
    </r>
    <r>
      <rPr>
        <sz val="11"/>
        <rFont val="Verdana"/>
        <family val="2"/>
      </rPr>
      <t>.</t>
    </r>
  </si>
  <si>
    <t>2.6</t>
  </si>
  <si>
    <t>2.6.1</t>
  </si>
  <si>
    <r>
      <t xml:space="preserve">Includes complements to capital requirements stemming from provisions in </t>
    </r>
    <r>
      <rPr>
        <i/>
        <sz val="11"/>
        <rFont val="Verdana"/>
        <family val="2"/>
      </rPr>
      <t>article 152 of Directive 2006/48/EC.</t>
    </r>
    <r>
      <rPr>
        <sz val="11"/>
        <rFont val="Verdana"/>
        <family val="2"/>
      </rPr>
      <t xml:space="preserve">
Without link to any template. </t>
    </r>
    <r>
      <rPr>
        <sz val="11"/>
        <rFont val="Arial"/>
        <family val="2"/>
      </rPr>
      <t>≥</t>
    </r>
    <r>
      <rPr>
        <sz val="11"/>
        <rFont val="Verdana"/>
        <family val="2"/>
      </rPr>
      <t xml:space="preserve"> 0</t>
    </r>
  </si>
  <si>
    <t>2.6.2</t>
  </si>
  <si>
    <t>Complement to capital requirements for investment firms under article 46</t>
  </si>
  <si>
    <t>2.6.3</t>
  </si>
  <si>
    <t>MKR SA COM</t>
  </si>
  <si>
    <t>Article 65 (1) lit. (c) of Directive 2006/48/EC</t>
  </si>
  <si>
    <r>
      <t>=1.1.5.1+1.1.5.2a</t>
    </r>
    <r>
      <rPr>
        <strike/>
        <sz val="11"/>
        <rFont val="Verdana"/>
        <family val="2"/>
      </rPr>
      <t xml:space="preserve"> 1.1.5.2</t>
    </r>
    <r>
      <rPr>
        <sz val="11"/>
        <rFont val="Verdana"/>
        <family val="2"/>
      </rPr>
      <t>+1.1.5.3</t>
    </r>
    <r>
      <rPr>
        <strike/>
        <sz val="11"/>
        <rFont val="Verdana"/>
        <family val="2"/>
      </rPr>
      <t>+</t>
    </r>
    <r>
      <rPr>
        <sz val="11"/>
        <rFont val="Verdana"/>
        <family val="2"/>
      </rPr>
      <t>1.1.5.4</t>
    </r>
  </si>
  <si>
    <r>
      <t xml:space="preserve"> 1.3.i ,, i = 1 to 11
Also=1.3.T1*+1.3.T2*
</t>
    </r>
    <r>
      <rPr>
        <i/>
        <sz val="11"/>
        <rFont val="Verdana"/>
        <family val="2"/>
      </rPr>
      <t>Also 1.3. = 1.3.1+1.3.2+1.3.3+1.3.6+.1.3.7+1.3.8+1.3.9+1.3.10+.1.3.11 if the discretion of Article 59 of amended Directive 2006/48/EC is exercised.</t>
    </r>
  </si>
  <si>
    <r>
      <t xml:space="preserve">Article 57, sentence 2 lit. (o) of Directive 2006/48/EC.
</t>
    </r>
    <r>
      <rPr>
        <sz val="11"/>
        <rFont val="Verdana"/>
        <family val="2"/>
      </rPr>
      <t xml:space="preserve">
It must be noted that supervisors may not apply deductions referred in this line (see </t>
    </r>
    <r>
      <rPr>
        <i/>
        <sz val="11"/>
        <rFont val="Verdana"/>
        <family val="2"/>
      </rPr>
      <t>article 59 of Directive 2006/48/EC</t>
    </r>
    <r>
      <rPr>
        <sz val="11"/>
        <rFont val="Verdana"/>
        <family val="2"/>
      </rPr>
      <t>) and apply mutatis mutandis methods 1, 2 or 3 of a</t>
    </r>
    <r>
      <rPr>
        <i/>
        <sz val="11"/>
        <rFont val="Verdana"/>
        <family val="2"/>
      </rPr>
      <t>nnex I to Directive 2002/87</t>
    </r>
    <r>
      <rPr>
        <sz val="11"/>
        <rFont val="Verdana"/>
        <family val="2"/>
      </rPr>
      <t>.
The issue as to how credit institutions considered as conglomerate apply for reporting purposes the joint forum method should be dealt with (further clarification necessary)</t>
    </r>
  </si>
  <si>
    <r>
      <t xml:space="preserve">Article 57, sentence 2 lit. (p) of Directive 2006/48/EC.
</t>
    </r>
    <r>
      <rPr>
        <sz val="11"/>
        <rFont val="Verdana"/>
        <family val="2"/>
      </rPr>
      <t xml:space="preserve">
It must be noted that supervisors may not apply deductions referred in this line (</t>
    </r>
    <r>
      <rPr>
        <i/>
        <sz val="11"/>
        <rFont val="Verdana"/>
        <family val="2"/>
      </rPr>
      <t>see article 59 of Directive 2006/48/EC</t>
    </r>
    <r>
      <rPr>
        <sz val="11"/>
        <rFont val="Verdana"/>
        <family val="2"/>
      </rPr>
      <t>) and apply mutatis mutandis methods 1, 2 or 3 of a</t>
    </r>
    <r>
      <rPr>
        <i/>
        <sz val="11"/>
        <rFont val="Verdana"/>
        <family val="2"/>
      </rPr>
      <t>nnex I to Directive 2002/87</t>
    </r>
    <r>
      <rPr>
        <sz val="11"/>
        <rFont val="Verdana"/>
        <family val="2"/>
      </rPr>
      <t>.
The issue as how credit institutions considered as conglomerate apply for reporting purposes the joint forum method should be dealt with (further clarification necessary)</t>
    </r>
  </si>
  <si>
    <r>
      <t>Article 57, sentence 1 lit. (a) of Directive 2006/48/EC</t>
    </r>
    <r>
      <rPr>
        <sz val="11"/>
        <rFont val="Verdana"/>
        <family val="2"/>
      </rPr>
      <t xml:space="preserve">
</t>
    </r>
    <r>
      <rPr>
        <b/>
        <sz val="11"/>
        <rFont val="Verdana"/>
        <family val="2"/>
      </rPr>
      <t>≈ FINREP: Share premium</t>
    </r>
  </si>
  <si>
    <t>1.1.1.4</t>
  </si>
  <si>
    <t>1.1.2</t>
  </si>
  <si>
    <t>1.1.2.1+1.1.2.2+1.1.2.3+1.1.2.4a+1.1.2.4b+1.1.2.5+1.1.2.6</t>
  </si>
  <si>
    <t>1.1.2.1</t>
  </si>
  <si>
    <t>1.1.2.1.01</t>
  </si>
  <si>
    <t>≈ FINREP: Reserve+Revaluation reserves</t>
  </si>
  <si>
    <t>1.1.2.1.02</t>
  </si>
  <si>
    <t>Component of reserves subject to prudential filters</t>
  </si>
  <si>
    <t>1.1.2.2</t>
  </si>
  <si>
    <t>1.1.2.2***01</t>
  </si>
  <si>
    <t>link to annex table</t>
  </si>
  <si>
    <r>
      <t>"=1-(2-2.6)"</t>
    </r>
    <r>
      <rPr>
        <sz val="11"/>
        <color indexed="10"/>
        <rFont val="Verdana"/>
        <family val="2"/>
      </rPr>
      <t xml:space="preserve">
"=1-(2-2.6.1)"</t>
    </r>
  </si>
  <si>
    <t>1.1.2.2***02</t>
  </si>
  <si>
    <t>1.1.2.2***03</t>
  </si>
  <si>
    <r>
      <t>see item 1.1.5.2a</t>
    </r>
    <r>
      <rPr>
        <i/>
        <sz val="11"/>
        <rFont val="Verdana"/>
        <family val="2"/>
      </rPr>
      <t xml:space="preserve">
Article 57 sentence 1 lit. (ca) and Article 66 (1a) lit. (a)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</si>
  <si>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r>
      <t>see item 1.1.5.2a</t>
    </r>
    <r>
      <rPr>
        <i/>
        <sz val="11"/>
        <rFont val="Verdana"/>
        <family val="2"/>
      </rPr>
      <t xml:space="preserve">
Article 57 sentence 1 lit. (ca) and Article 66 (1a) lit. (b)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</si>
  <si>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r>
      <t>see item 1.1.5.2a</t>
    </r>
    <r>
      <rPr>
        <i/>
        <sz val="11"/>
        <rFont val="Verdana"/>
        <family val="2"/>
      </rPr>
      <t xml:space="preserve">
Article 57 sentence 1 lit. (ca) and Article 66 (1a) lit. (c)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</si>
  <si>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t>no amount to be transfered to CA-template</t>
  </si>
  <si>
    <t>1570</t>
  </si>
  <si>
    <t>1580</t>
  </si>
  <si>
    <t>1590</t>
  </si>
  <si>
    <t>1600</t>
  </si>
  <si>
    <t>1610</t>
  </si>
  <si>
    <t>1620</t>
  </si>
  <si>
    <t>1630</t>
  </si>
  <si>
    <t>1910</t>
  </si>
  <si>
    <t>1920</t>
  </si>
  <si>
    <t>1930</t>
  </si>
  <si>
    <t>1940</t>
  </si>
  <si>
    <t>1950</t>
  </si>
  <si>
    <t>2180</t>
  </si>
  <si>
    <t>2190</t>
  </si>
  <si>
    <t>2200</t>
  </si>
  <si>
    <t>2210</t>
  </si>
  <si>
    <t>2220</t>
  </si>
  <si>
    <t>2230</t>
  </si>
  <si>
    <t>2240</t>
  </si>
  <si>
    <t>2250</t>
  </si>
  <si>
    <t>2260</t>
  </si>
  <si>
    <t>2270</t>
  </si>
  <si>
    <t>2280</t>
  </si>
  <si>
    <t>2290</t>
  </si>
  <si>
    <t>2300</t>
  </si>
  <si>
    <t>2310</t>
  </si>
  <si>
    <t>2320</t>
  </si>
  <si>
    <t>CBE 3/2008, Rules 9 and 11.</t>
  </si>
  <si>
    <t>Other country-specific deductions to own original own funds not included in items 1.1.5.4.2.01 and 1.1.5.4.2.02.</t>
  </si>
  <si>
    <t>If the sum of capital requirements under item 4.2 is greater than the total  requirements resulting from the sum of items 2.1, 2.2, 2.3, 2.4, 2.6.3.1 and 2.6.3.5. If there is a positive difference then it must be reported here. In case of a negative difference, zero must be reported.</t>
  </si>
  <si>
    <t>Preamble, recital 15 of amended CRD.</t>
  </si>
  <si>
    <t>2.6.3.5</t>
  </si>
  <si>
    <t>4.1.1</t>
  </si>
  <si>
    <t>4.2.1</t>
  </si>
  <si>
    <t>4.2.1.1</t>
  </si>
  <si>
    <t>4.2.1.2</t>
  </si>
  <si>
    <t>4.2.1.3</t>
  </si>
  <si>
    <t>4.2.2</t>
  </si>
  <si>
    <t>4.2.2.1</t>
  </si>
  <si>
    <t>This is the value of gains (losses) arising from revaluation reserves of land and buildings that have been included within capital resources.</t>
  </si>
  <si>
    <t>Unrealised gains (losses) on debt instruments held in the available for sale category</t>
  </si>
  <si>
    <t>GENPRU 1.3.36R(2)(b)</t>
  </si>
  <si>
    <t>This is the unrealised gains (losses) on debt instruments held in the available for sale category that are excluded from capital resources.</t>
  </si>
  <si>
    <t>Unrealised gains (losses) on cash flow hedges of financial instruments</t>
  </si>
  <si>
    <t>GENPRU 1.3.36R(2)(a)</t>
  </si>
  <si>
    <t>Consolidation differencies transferred to the additional own funds from the Original Own Funds ((+) increase/ (-) decrease)</t>
  </si>
  <si>
    <t>Active and passive capital consolidation differencies and changes in the equity of subsidiaries and changes due to consolidation</t>
  </si>
  <si>
    <r>
      <t>(-)</t>
    </r>
    <r>
      <rPr>
        <sz val="8"/>
        <rFont val="Arial"/>
        <family val="2"/>
      </rPr>
      <t>Deferred tax assets, unaudited profit carried forward, interim dividends paid and foreseeable dividend payments</t>
    </r>
  </si>
  <si>
    <t>ONA VO 12/2007; based thereon ONA-Reporting-Guidelines; monthly basis;
solo and consolidatet according to § 74 par. 2 BWG (Federal Banking Act) as well as provisions in national GAAP.</t>
  </si>
  <si>
    <t>+/- Difference arising from the combination of equity capital and shares</t>
  </si>
  <si>
    <t>see above</t>
  </si>
  <si>
    <t>+/- foreign exchange rate differences</t>
  </si>
  <si>
    <t>+/- Difference arising from the valuation of subordinated institutes at equity</t>
  </si>
  <si>
    <t>+ / - Difference of valuation of shares at equity</t>
  </si>
  <si>
    <t>(-) Planned dividend and profit sharing</t>
  </si>
  <si>
    <t>FI</t>
  </si>
  <si>
    <t>Article 6, paragraph 1, item 4 of Ordinance No 8 of the Bulgarian National Bank</t>
  </si>
  <si>
    <t>Intragrouptransactions not at arms-length basis; own funds items of the institution kept by other group entities</t>
  </si>
  <si>
    <t>article II.1, §5, al 1, 6° and 7° of own funds regulation</t>
  </si>
  <si>
    <t>(-) the missing amount of provisions for the risks underlying the bank’s activities understood as the difference between the required level of the bank’s specific provisions as specified in separate regulations and the actual level thereof</t>
  </si>
  <si>
    <t>PL</t>
  </si>
  <si>
    <t>Resolution No. 381/2008 of the PFSA of December 17, 2008, paragraph 2.1, second point.</t>
  </si>
  <si>
    <t>1.3.6.02</t>
  </si>
  <si>
    <t>(-) Losses in holdings not covered by provisions in accordance with Notice of Banco de Portugal no. 4/2002</t>
  </si>
  <si>
    <t>Notice of Banco de Portugal no. 4/2002.</t>
  </si>
  <si>
    <t>Losses in holdings not covered by provisions.</t>
  </si>
  <si>
    <t>Memorandum item:
(BE) Own Funds relevant for limits to large exposures when additional capital to cover market risks is not used AND for limits to qualifying participating interests</t>
  </si>
  <si>
    <t>Article III.4, § 2 of own funds regulation</t>
  </si>
  <si>
    <t xml:space="preserve">Other than significant prudential adjustments as part of marking to market or marking to model </t>
  </si>
  <si>
    <t>1.6.6.01</t>
  </si>
  <si>
    <t>Regulation on reporting on the capital and capital requirements of banks and savings banks, Article 4, Section 2.1.1., point 10 (76)</t>
  </si>
  <si>
    <t>Enter the losses originating from the valuation adjustments/reserves to the trading book positions (if this does not have a material effect).</t>
  </si>
  <si>
    <t>(-) excess of LE resulting from total individual position from trading book business and from overall business according to sections 13 or 13a para 4 and 5 of German Banking Act and capital requirements of loans to managers, etc. according to section 15 of German Banking Act, covered by Additional Own Funds Specific to cover Market Risk</t>
  </si>
  <si>
    <t>sections 13 or 13a para 4 and 5 and section 15 of German Banking Act</t>
  </si>
  <si>
    <t>Memo items : Total own funds relevant for the limits of large exposures and the limits of holdings in non financial institutions</t>
  </si>
  <si>
    <t>Memorandum item:
(BE) Total own funds relevant for the limits of large exposures when additional capital to cover market risks is used</t>
  </si>
  <si>
    <t>Memo items : Total of residual original own funds after covering market and operational risks</t>
  </si>
  <si>
    <t>(-) excess of LE resulting from total individual position from trading book business and from overall business according to sections 13 or 13a para 4 and 5 of German Banking Act and capital requirements of loans to managers, etc. according to section 15 of German Banking Act, covered by Own Funds</t>
  </si>
  <si>
    <t>1.7.1.01</t>
  </si>
  <si>
    <t>(-) Value adjustments for risks arising from securitisation transactions not reflected in the accounting</t>
  </si>
  <si>
    <t>Of which: Excess trading book position</t>
  </si>
  <si>
    <t>GENPRU 2.2.263R to GENPRU 2.2.265R</t>
  </si>
  <si>
    <t>1.7.1.02</t>
  </si>
  <si>
    <t xml:space="preserve"> Notice of Banco de Portugal no. 8/2007, Annex IV, Part 1, Section II, point 6).</t>
  </si>
  <si>
    <t>1.7.1.03</t>
  </si>
  <si>
    <t>Unit A, Paragraph 55(2) - The book value of participations in the share and loan capital in inconsolidated associate and subsidiary companies.</t>
  </si>
  <si>
    <t>LV</t>
  </si>
  <si>
    <t>1.3.6.01</t>
  </si>
  <si>
    <t>(-) Participations and other instruments hold in insurance undertakings, reinsurance undertakings and insurance holding companies (Financial Conglomerates Directive alternative method)</t>
  </si>
  <si>
    <t>Notice of Banco de Portugal no. 12/92, no. 9-D, point 3).</t>
  </si>
  <si>
    <t>Application of mutatis mutandis methods 1, 2 or 3 of annex I to Directive 2002/87.</t>
  </si>
  <si>
    <t>(-) the net book value of investments in shares or in other form of participating interests, which represent 10 or more than 10 per cent of the paid-in capital of a unconsolidated undertakings other than those under item 1.3.1 and 1.3.2</t>
  </si>
  <si>
    <t>1.6.6.</t>
  </si>
  <si>
    <t>1.8.1.1***01</t>
  </si>
  <si>
    <t>1.8.1.1***02</t>
  </si>
  <si>
    <t>Of which: Overall net foreign-exchange position and gold position if it doesnt exceed 2% of own funds</t>
  </si>
  <si>
    <t>2.6.3.</t>
  </si>
  <si>
    <t>Chapter 35, section 15,  Finansinspektionen's Regulations and General guidelines
governing capital adequacy and large exposures;</t>
  </si>
  <si>
    <t>Detailed calculation and reporting instructions are written out in Chapter 13, section 68,  Finansinspektionen's Regulations and General guidelines
governing capital adequacy and large exposures;</t>
  </si>
  <si>
    <r>
      <t xml:space="preserve">see item 1.1.5.2a  
Instruments without incentive to redeem, issued indirectly, that are grandfathered in accordance with </t>
    </r>
    <r>
      <rPr>
        <i/>
        <sz val="11"/>
        <rFont val="Verdana"/>
        <family val="2"/>
      </rPr>
      <t>Article 154 (8) of amended Directive 2006/48/EC and instruments which</t>
    </r>
    <r>
      <rPr>
        <sz val="11"/>
        <rFont val="Verdana"/>
        <family val="2"/>
      </rPr>
      <t xml:space="preserve"> do not comply with the requirements of </t>
    </r>
    <r>
      <rPr>
        <i/>
        <sz val="11"/>
        <rFont val="Verdana"/>
        <family val="2"/>
      </rPr>
      <t xml:space="preserve">Articles 63a and 63 (2) lit. (a), (c), (d) and (e) of amended Directive 2006/48/EC </t>
    </r>
    <r>
      <rPr>
        <sz val="11"/>
        <rFont val="Verdana"/>
        <family val="2"/>
      </rPr>
      <t xml:space="preserve">and are grandfathered in accordance with </t>
    </r>
    <r>
      <rPr>
        <i/>
        <sz val="11"/>
        <rFont val="Verdana"/>
        <family val="2"/>
      </rPr>
      <t>Article 154 (9) of amended Directive 2006/48/EC</t>
    </r>
    <r>
      <rPr>
        <sz val="11"/>
        <rFont val="Verdana"/>
        <family val="2"/>
      </rPr>
      <t>.</t>
    </r>
  </si>
  <si>
    <r>
      <t xml:space="preserve">see item 1.1.5.2a. 
Instruments with incentive to redeem, issued indirectly, and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 63a and 63 (2) lit. (a), (c), (d) and (e) of amended Directive 2006/48/EC</t>
    </r>
    <r>
      <rPr>
        <sz val="11"/>
        <rFont val="Verdana"/>
        <family val="2"/>
      </rPr>
      <t xml:space="preserve"> and are grandfathered in accordance with </t>
    </r>
    <r>
      <rPr>
        <i/>
        <sz val="11"/>
        <rFont val="Verdana"/>
        <family val="2"/>
      </rPr>
      <t>Article 154 (9) of amended Directive 2006/48/EC.</t>
    </r>
  </si>
  <si>
    <t>1.8
1.8.1</t>
  </si>
  <si>
    <t>1.8.1.1</t>
  </si>
  <si>
    <t>Value adjustments and provisions related to the exposures mentioned in Annex VII Part 1 point 36 of Directive 2006/48/EC</t>
  </si>
  <si>
    <t xml:space="preserve">
1.8.1.1*</t>
  </si>
  <si>
    <t>1.8.1.1**</t>
  </si>
  <si>
    <r>
      <t>Recital 4 of Directive 2009/111/EC and Article 57(a) of amended Directive 2006/48/EC</t>
    </r>
    <r>
      <rPr>
        <sz val="11"/>
        <rFont val="Verdana"/>
        <family val="2"/>
      </rPr>
      <t>: Instruments providing preferential rights for dividend payment on a non-cumulative basis, provided that they are included in Article 22 of Council Directive 86/635/EEC, rank pari passu with ordinary shares during liquidation and fully absorb losses on a going concern basis pari passu with ordinary shares; PLEASE REPORT BOTH THE NOMINAL AMOUNT OF THE PAID IN INSTRUMENTS AND THE PREMIUM ATTACHED TO IT
Exclude from this item those instruments that rank pari passu with ordinary shares (see item 1.1.1***). Include instruments issued by mutual co-operative or similar institutions which are deemed to be equivalent to instruments which provide preferential rights for dividend payment on a non-cumulative basis provided that they are included in Article 22 of Directive 86/635/EEC, rank pari passu with ordinary shares during liquidation and fully absorb losses on a going-concern basis pari passu with ordinary shares.</t>
    </r>
  </si>
  <si>
    <t>1.1.1.1</t>
  </si>
  <si>
    <r>
      <t>Article 57, sentence 1 lit.(a) of Directive 2006/48/EC.</t>
    </r>
    <r>
      <rPr>
        <sz val="11"/>
        <rFont val="Verdana"/>
        <family val="2"/>
      </rPr>
      <t xml:space="preserve">
</t>
    </r>
    <r>
      <rPr>
        <b/>
        <sz val="11"/>
        <rFont val="Verdana"/>
        <family val="2"/>
      </rPr>
      <t>≈ FINREP: Paid in capital</t>
    </r>
  </si>
  <si>
    <t>1.1.1.2</t>
  </si>
  <si>
    <r>
      <t>Article 57, sentence 2 lit. (i) of Directive 2006/48/EC</t>
    </r>
    <r>
      <rPr>
        <sz val="11"/>
        <rFont val="Verdana"/>
        <family val="2"/>
      </rPr>
      <t xml:space="preserve">
</t>
    </r>
    <r>
      <rPr>
        <b/>
        <sz val="11"/>
        <rFont val="Verdana"/>
        <family val="2"/>
      </rPr>
      <t>≈ FINREP: Treasury shares</t>
    </r>
  </si>
  <si>
    <t>1.1.1.3</t>
  </si>
  <si>
    <r>
      <t xml:space="preserve">Includes the effect of the review and evaluation performed by competent authorities as indicated in </t>
    </r>
    <r>
      <rPr>
        <i/>
        <strike/>
        <sz val="11"/>
        <rFont val="Verdana"/>
        <family val="2"/>
      </rPr>
      <t>article 124</t>
    </r>
    <r>
      <rPr>
        <strike/>
        <sz val="11"/>
        <rFont val="Verdana"/>
        <family val="2"/>
      </rPr>
      <t xml:space="preserve"> and </t>
    </r>
    <r>
      <rPr>
        <i/>
        <strike/>
        <sz val="11"/>
        <rFont val="Verdana"/>
        <family val="2"/>
      </rPr>
      <t>annex XI of Directive 2006/48/EC.</t>
    </r>
    <r>
      <rPr>
        <strike/>
        <sz val="11"/>
        <rFont val="Verdana"/>
        <family val="2"/>
      </rPr>
      <t xml:space="preserve"> </t>
    </r>
    <r>
      <rPr>
        <b/>
        <strike/>
        <sz val="11"/>
        <rFont val="Verdana"/>
        <family val="2"/>
      </rPr>
      <t xml:space="preserve">Accordingly it takes into account the specific own funds requirements laid down in </t>
    </r>
    <r>
      <rPr>
        <b/>
        <i/>
        <strike/>
        <sz val="11"/>
        <rFont val="Verdana"/>
        <family val="2"/>
      </rPr>
      <t>paragraph 2 of article 136 of Directive 2006/48/EC</t>
    </r>
    <r>
      <rPr>
        <b/>
        <strike/>
        <sz val="11"/>
        <rFont val="Verdana"/>
        <family val="2"/>
      </rPr>
      <t>.</t>
    </r>
  </si>
  <si>
    <t>2.1.1.2</t>
  </si>
  <si>
    <t>CR SEC SA</t>
  </si>
  <si>
    <t>2.1.2</t>
  </si>
  <si>
    <t>=2.1.2.1+2.1.2.2+2.1.2.3+2.1.2.4+2.1.2.5</t>
  </si>
  <si>
    <t>2.1.2.1</t>
  </si>
  <si>
    <t>2.1.2.1.01</t>
  </si>
  <si>
    <t>2.1.2.1.02</t>
  </si>
  <si>
    <t>2.1.2.1.03</t>
  </si>
  <si>
    <t>2.1.2.2</t>
  </si>
  <si>
    <t>2.1.2.2.01</t>
  </si>
  <si>
    <t>2.1.2.2.02</t>
  </si>
  <si>
    <t>2.1.2.2.03</t>
  </si>
  <si>
    <t>2.1.2.2.04</t>
  </si>
  <si>
    <t>2.1.2.3</t>
  </si>
  <si>
    <t>maximum amount of the accounting value of the trading book divided by the total of balance and off-balance sheet items</t>
  </si>
  <si>
    <t>Customer positions when exceeding 15 x own funds</t>
  </si>
  <si>
    <t>Art 5 of regulation n° 97-04 on investment firms</t>
  </si>
  <si>
    <t>Average amount of the total of trading book positions</t>
  </si>
  <si>
    <t>Maximum amount of the total of trading book positions</t>
  </si>
  <si>
    <t>Memo items : capital requirements calculated in accordance with regulations n° 91-05 and 95-02 as they were before 1 January 2007</t>
  </si>
  <si>
    <t>Art 391 of regulations 91-05 and 95-02</t>
  </si>
  <si>
    <t>4%=12%-8% Other specific own fund requirement</t>
  </si>
  <si>
    <t>Article 7 of Ordinance No 8 of the BNB</t>
  </si>
  <si>
    <t>General guidelines
The Association for the Development of Generally Accepted Accounting
Principles recommendation RR9 Income Taxes defines deferred tax assets.</t>
  </si>
  <si>
    <t>(-) Deduction of the positive difference arising from equity method (insurance entities)</t>
  </si>
  <si>
    <t>FR</t>
  </si>
  <si>
    <t>Article 6.II of regulation n°90-02</t>
  </si>
  <si>
    <t>Participating securities issued by a person with a qualifying holding in the bank</t>
  </si>
  <si>
    <t>ES</t>
  </si>
  <si>
    <t>CBE 3/2008, Rule 11.1.b) paragraph 2.</t>
  </si>
  <si>
    <t>Representative participations of minority interests corresponding to ordinary shares (see item 1.1.2.2) exceeding the 10% of the Tier 1 of the group, must be excluded.</t>
  </si>
  <si>
    <t xml:space="preserve">CBE 3/2008, Rule 11.1.a) and b). </t>
  </si>
  <si>
    <t>Ordinary capital and reserves (net of losses and deductions of securities held by the instititution or the consolidated group) as well as the financing to third parties for the purchase of these securities, and the representative participations of minority interests corresponding to ordinary shares (in case of a consolidated group) must be greater than the 50% of the Tier 1. Nevertheless, the excess here deducted can be computed as Tier 2 (therefore, it will be included in item 1.2.1.1).</t>
  </si>
  <si>
    <t>1.1.5.4.2.01</t>
  </si>
  <si>
    <t>(-) Deferred costs related with pension funds liabilities</t>
  </si>
  <si>
    <t>PT</t>
  </si>
  <si>
    <t>Notice of Banco de Portugal no. 12/92, no. 4, point 8), taking into account Notice of Banco de Portugal no. 12/2001, no. 10.</t>
  </si>
  <si>
    <t>Unrecognised actuarial losses, arising from defined benefit pension plans, exceeding the "corridor" limit, as envisaged in the accounting rules (IAS 19), should be deducted from original own funds.</t>
  </si>
  <si>
    <t xml:space="preserve">(-) Shortfall of provisions and impairment losses  </t>
  </si>
  <si>
    <t xml:space="preserve">According to (4)f of Schedule No.5. to Act CXII of 1996  </t>
  </si>
  <si>
    <t>Risk provision - excluding the general risk provision - and any shortfall in value adjustment, meaning the amount of risk provision and value adjustments left unrecorded because the evaluation of off-balance sheet items and assets was incorrect (including any shortfall in provisions and unrecorded value adjustments uncovered during an auditor's or a Commission audit).</t>
  </si>
  <si>
    <t>(-) Impairments and provisions not reported due to a book-entry delay</t>
  </si>
  <si>
    <t>SI</t>
  </si>
  <si>
    <t xml:space="preserve">According to (4)h of Schedule No.5. to Act CXII of 1996  connected to 2006/49EC Annex VII part B 13-15 </t>
  </si>
  <si>
    <t>Valuation differences on items not reported under fair value according to national accounting rules</t>
  </si>
  <si>
    <t>Possible losses; (-) minority interest; prudential filters not listed above</t>
  </si>
  <si>
    <t>BE</t>
  </si>
  <si>
    <t>article II.1, § 1, 1°, b), v) and vii), article II.4 ( for minority interests) and article II.5 al.1 1°, 2°, 8° and 9° (if not already included in other rows) of own funds regulation</t>
  </si>
  <si>
    <t>(-) Dividend payable and group contribution, classified as equity.</t>
  </si>
  <si>
    <t>FOR 1990-06-01 nr 435: section 7, first subsection, f</t>
  </si>
  <si>
    <t>Of which: Excess of drawings over profits for partnerships, LLPs and sole traders</t>
  </si>
  <si>
    <t>UK</t>
  </si>
  <si>
    <t>GENPRU 2.2.100R</t>
  </si>
  <si>
    <t>1.1.5.4.2.02</t>
  </si>
  <si>
    <t>(-) Insufficient building-up of provisions</t>
  </si>
  <si>
    <t>Notice of Banco de Portugal no. 12/92, no. 4, point 7 (computation of own funds on a solo basis) and Notice of Banco de Portugal no. 12/92, no. 17-B (computation of own funds on a consolidated basis).</t>
  </si>
  <si>
    <t>Of which: Effect of the transitory increase of limits for Additional Own Funds</t>
  </si>
  <si>
    <t xml:space="preserve">1.2.3.1* </t>
  </si>
  <si>
    <r>
      <t xml:space="preserve">see item 1.1.5.2a  
Instruments of </t>
    </r>
    <r>
      <rPr>
        <i/>
        <sz val="11"/>
        <rFont val="Verdana"/>
        <family val="2"/>
      </rPr>
      <t>Article 57 sentence 1 lit. (a) and (ca) of amended Directive 2006/48/EC</t>
    </r>
    <r>
      <rPr>
        <sz val="11"/>
        <rFont val="Verdana"/>
        <family val="2"/>
      </rPr>
      <t xml:space="preserve"> with incentive to redeem,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Articles 63a and 63 (2) lit. (a), (c), (d) and (e) of amended Directive 2006/48/EC</t>
    </r>
    <r>
      <rPr>
        <sz val="11"/>
        <rFont val="Verdana"/>
        <family val="2"/>
      </rPr>
      <t xml:space="preserve"> and are grandfathered in accordance with </t>
    </r>
    <r>
      <rPr>
        <i/>
        <sz val="11"/>
        <rFont val="Verdana"/>
        <family val="2"/>
      </rPr>
      <t>Article 154 (9) of amended Directive 2006/48/EC</t>
    </r>
    <r>
      <rPr>
        <sz val="11"/>
        <rFont val="Verdana"/>
        <family val="2"/>
      </rPr>
      <t>.</t>
    </r>
  </si>
  <si>
    <r>
      <t xml:space="preserve">=1.1.5.2a.01+1.1.5.2a.02+1.1.5.2a.03+1.1.5.2a.04
Is the result of the application of the limits referred to in </t>
    </r>
    <r>
      <rPr>
        <i/>
        <sz val="11"/>
        <rFont val="Verdana"/>
        <family val="2"/>
      </rPr>
      <t>Article 66 (1a) lit. a) to c) and Article 154 (8) and (9) of amended Directive 2006/48/EC</t>
    </r>
    <r>
      <rPr>
        <sz val="11"/>
        <rFont val="Verdana"/>
        <family val="2"/>
      </rPr>
      <t xml:space="preserve"> on instruments referred to in 1.1.2.2***01 to 1.1.2.2***05 and 1.1.4.1a.</t>
    </r>
  </si>
  <si>
    <t>Keep cells included in the current Guidelines =&gt; Proposal: KEEP</t>
  </si>
  <si>
    <t>Delete cells/text included in the current Guidelines</t>
  </si>
  <si>
    <r>
      <t>Article 13 paragraph 5 of Directive 2006/49/CE</t>
    </r>
    <r>
      <rPr>
        <sz val="11"/>
        <rFont val="Verdana"/>
        <family val="2"/>
      </rPr>
      <t xml:space="preserve"> in conjunction with </t>
    </r>
    <r>
      <rPr>
        <i/>
        <sz val="11"/>
        <rFont val="Verdana"/>
        <family val="2"/>
      </rPr>
      <t>para 2 lit. (c)</t>
    </r>
    <r>
      <rPr>
        <sz val="11"/>
        <rFont val="Verdana"/>
        <family val="2"/>
      </rPr>
      <t>. The excess on limits for additional own funds (see items 1.2.3.1)  that is allowed to be eligible for inclusion within additional own funds specific to cover market risks.</t>
    </r>
  </si>
  <si>
    <t>1.6.2</t>
  </si>
  <si>
    <r>
      <t>Article 13 paragraph 2 lit. (b) of Directive 2006/49/EC</t>
    </r>
    <r>
      <rPr>
        <sz val="11"/>
        <rFont val="Verdana"/>
        <family val="2"/>
      </rPr>
      <t>. Includes the profits/losses originating from valuation adjustments/reserves as laid down in a</t>
    </r>
    <r>
      <rPr>
        <i/>
        <sz val="11"/>
        <rFont val="Verdana"/>
        <family val="2"/>
      </rPr>
      <t>nnex VII, part B, points 14-15 of Directive 2006/49/EC.</t>
    </r>
  </si>
  <si>
    <t>1.6.3</t>
  </si>
  <si>
    <t>Article 13 paragraph 2 lit. (c) of Directive 2006/49/EC.</t>
  </si>
  <si>
    <t>1.6.4</t>
  </si>
  <si>
    <t>Article 13 paragraph 2 lit. (d) of Directive 2006/49/EC.</t>
  </si>
  <si>
    <t>1.6.5</t>
  </si>
  <si>
    <r>
      <t>Article 13, paragraph 4 of  Directive 2006/49/EC</t>
    </r>
    <r>
      <rPr>
        <sz val="11"/>
        <rFont val="Verdana"/>
        <family val="2"/>
      </rPr>
      <t xml:space="preserve"> in conjunction with </t>
    </r>
    <r>
      <rPr>
        <i/>
        <sz val="11"/>
        <rFont val="Verdana"/>
        <family val="2"/>
      </rPr>
      <t>Article 14 of  Directive 2006/49/EC</t>
    </r>
    <r>
      <rPr>
        <sz val="11"/>
        <rFont val="Verdana"/>
        <family val="2"/>
      </rPr>
      <t>.</t>
    </r>
  </si>
  <si>
    <t>1.6.LE</t>
  </si>
  <si>
    <t xml:space="preserve"> =  1.1.2.1.01.5 * 8%</t>
  </si>
  <si>
    <t xml:space="preserve">(-) Unrealized gains on financial current assets. </t>
  </si>
  <si>
    <t>FOR-2006-12-22-1616 : Section 6b, c</t>
  </si>
  <si>
    <t xml:space="preserve">According to Norwegian regulation, this item is only applicable when insuranse is consolidated. The item will maybe not be relevant after 2012. </t>
  </si>
  <si>
    <t>(-) Deduction regarding credit risk which only apply to standard method.</t>
  </si>
  <si>
    <t>(-) Write-downs on groups of loans as provisions for guarantee obligations.</t>
  </si>
  <si>
    <t>FOR-2006-12-14-1506 : section 8-1, subsection 2</t>
  </si>
  <si>
    <t>(-) Unrealized gains/losses according to IFRS or financial reporting standards adjusted to IFRS.</t>
  </si>
  <si>
    <t>FOR-2006-12-14-1506 : section 8-1, subsection 3</t>
  </si>
  <si>
    <t xml:space="preserve">(-) Equity method in the individual account. </t>
  </si>
  <si>
    <t>FOR-2006-12-14-1506 : section 8-1, subsection 1</t>
  </si>
  <si>
    <t>Calculation basis of floor for element in 2.6.1</t>
  </si>
  <si>
    <t>CBE 3/2008, Transitory Rule 8.</t>
  </si>
  <si>
    <t>Applicable %</t>
  </si>
  <si>
    <t>Directive 2006/48/EC, Article 123.</t>
  </si>
  <si>
    <t>Sum of minimum own funds requirements for the institutions under different regulations, adjusted following Rule 6th</t>
  </si>
  <si>
    <t>Adjusted requirements of investment firms ("empresas de servicios de inversión")</t>
  </si>
  <si>
    <t>CBE 3/2008, Rule 6.2.b), first point.</t>
  </si>
  <si>
    <t>Specific minimum own funds requirements</t>
  </si>
  <si>
    <t>Adjustments for differences between regulations on own funds</t>
  </si>
  <si>
    <t>Ajustments for internal operations</t>
  </si>
  <si>
    <t>Adjusted requirements of "sociedades gestoras españolas"</t>
  </si>
  <si>
    <t>Adjusted requirements of "sociedades de inversión y de capital riesgo"</t>
  </si>
  <si>
    <t>CBE 3/2008, Rule 6.2.b), second point.</t>
  </si>
  <si>
    <t>Specific minimum own funds requirements under Rule 4.1</t>
  </si>
  <si>
    <t xml:space="preserve">CBE 3/2008, Rule 6.4. </t>
  </si>
  <si>
    <t>Positive difference between minimum initial capital required and requiremtens of Rule 4.1</t>
  </si>
  <si>
    <t>Adjusted requirements for the rest of the group</t>
  </si>
  <si>
    <t>Enter the amount of other negative revaluation reserves that are not associated with items deducted from original own funds and are not considered as an item of additional own funds or included in the calculation of own funds (negative revaluation reservse associated with hedging of net investments in foreign operations, with non-current assets, with associated and jointy controlled companies calculated using equity method ...)</t>
  </si>
  <si>
    <t>(-) Others</t>
  </si>
  <si>
    <t>---</t>
  </si>
  <si>
    <t>It may apply to any other value whose effect is to reduce original own funds not foreseen in other lines (nonetheless no amounts, or significant amounts, are expected to be reported for this item).</t>
  </si>
  <si>
    <t>(-) Deferred tax assets.</t>
  </si>
  <si>
    <t>FOR 1990-06-01 nr 435: section 7, first subsection, c</t>
  </si>
  <si>
    <t>FOR 1990-06-01 nr 435: section 7, first subsection, d</t>
  </si>
  <si>
    <t>Unrealised net gains reported in the currency revaluation reserve</t>
  </si>
  <si>
    <t>This is only relevant for firms that have adopted the approaches under BIPRU 4 (IRB) or BIPRU 6.5 (AMA) for the calculation of their capital requirements.  Firms should report here the deductions calculated under whichever part of IPRU applies under BIPRU TP 1.4R.</t>
  </si>
  <si>
    <t>Banking Rule BR/03 item 2.3.5</t>
  </si>
  <si>
    <t>Report after taking into effect the foreseeable tax element (of 35%) of any unrealised net gains which are being reflected in the currency revaluation reserve (other than that depicted in the 'Exchange rate revaluation adjsutments on paid up capital' as proposed in ID 1.1.1.).</t>
  </si>
  <si>
    <t>General provisions eligible as Tier 2 capital for banks using the standardised approach to credit risk.</t>
  </si>
  <si>
    <t xml:space="preserve">For the purposes of Reg. 3[1](d) of S.I. No. 661 of 2006 (Article 57(f) of Directive 2006/48)  a credit institution, which adopts the Standardised Approach to credit risk, may include general/collective provisions in its Tier 2 capital. General/collective provisions may be included up to a limit of 1.25% of Risk Weighted Assets, subject to compliance with the conditions outlined in Regulation 8(1) of S.I. No. 661 of 2006 (Article 63(1) of Directive 2006/48). </t>
  </si>
  <si>
    <t>In determining the appropriate collective provisions figure, the Financial Regulator will only permit collective provisions on assets where there is no objective evidence of impairment. General/collective provisions may be included up to a limit of 1.25% of Risk Weighted Assets</t>
  </si>
  <si>
    <t>section 10 para 2b sentence 1 no. 3 of German Banking Act</t>
  </si>
  <si>
    <t>Elements within conditions of article 4b) of regulation n°90-02</t>
  </si>
  <si>
    <t>Article 4b of regulation n° 90-02</t>
  </si>
  <si>
    <t>1.2.1.5.01</t>
  </si>
  <si>
    <t>General provisions related to exposures under the SA approach</t>
  </si>
  <si>
    <t>Capital requirements subject to separate decisions in accordance with Chapter
2, section 2 of the Capital Adequacy Act</t>
  </si>
  <si>
    <t>Chapter
2, section 2 of the Capital Adequacy Act</t>
  </si>
  <si>
    <t>Institutions are informed of the amounts by Finansinspektionen.</t>
  </si>
  <si>
    <t>2.6.3.3</t>
  </si>
  <si>
    <t>Capital requirements in accordance with Chapter 4, section 6, last sentence</t>
  </si>
  <si>
    <t>Dedicated financial instruments and receivables may be valued at a lower amount than according to national GAAP for prudential reasons considering specific banking risks.</t>
  </si>
  <si>
    <t>participation capital with obligation of subsequent payment of dividends according to Art. 23 par. 4 and 5 BWG (Federal Banking Act).</t>
  </si>
  <si>
    <t>Participation capital according to Art. 23 par. 4 and 5 is partially recognized in own funds.</t>
  </si>
  <si>
    <t>Adjustment according to § 23 par. 14  point 4 BWG</t>
  </si>
  <si>
    <t>Adjustment according to Art.23 par.14 point 4 BWG (Federal Banking Act)</t>
  </si>
  <si>
    <t xml:space="preserve">Amounts exceeding 1,5% of the assessment base acc. to Art. 22 par. 2 BWG (admissible maximum amount) have to be reported, given that core capital is at least 4,5% of the assessment base. </t>
  </si>
  <si>
    <t>Adjustment according to § 23 par. 14 point 3 BWG</t>
  </si>
  <si>
    <t>Art. 23 par. 14 sentence 3 BWG (Federal Banking Act)</t>
  </si>
  <si>
    <t>The difference between the sum of amounts of ID 1.2.2.1 through 1.2.2.4 and the maximum amount according to Art. 23 par. 14 pont 3 BWG (max. 50% of core capital) has to be reported without using algebraic signs</t>
  </si>
  <si>
    <t>Adjustment according to § 23 par. 14 point 6 BWG</t>
  </si>
  <si>
    <t>Art. 23 par. 14 point 6 BWG (Federal Banking Act)</t>
  </si>
  <si>
    <t>Notice of Banco de Portugal no. 12/1992, no. 9-A</t>
  </si>
  <si>
    <t>1.1.2.6.16.01</t>
  </si>
  <si>
    <t>1.1.2.6.16.02</t>
  </si>
  <si>
    <t>1.1.2.6.16.03</t>
  </si>
  <si>
    <t>1.1.2.6.16.04</t>
  </si>
  <si>
    <t>1.1.5.4.2.04</t>
  </si>
  <si>
    <t>1.2.2.4.</t>
  </si>
  <si>
    <t>Effect of the transitory increase of limits for Additional Own Funds</t>
  </si>
  <si>
    <t>1.2.3.2.01</t>
  </si>
  <si>
    <t>1.2.3.2.02</t>
  </si>
  <si>
    <t>4.01.</t>
  </si>
  <si>
    <t>4.02.</t>
  </si>
  <si>
    <t xml:space="preserve">Regulations on the Preparation and Submission of Reports on the Calculation of Minimum Capital Requirements and Own Funds (available only in Latvian)
If an institution calculates the risk–weighted exposure amount under the Standardised Approach - the excess of the provisions calculated according to supervisory rules over the provisions made in accordance with the IAS 39 less of the excess of the said provisions multiplied with the risk weight applicable to exposure for which said provisions have been made and with 8%. </t>
  </si>
  <si>
    <t>1.7.1.</t>
  </si>
  <si>
    <t>of which position belonging to 2.1.2.5</t>
  </si>
  <si>
    <t>of which position belonging to 2.1.2.3.</t>
  </si>
  <si>
    <t>of which position belonging to 2.3.</t>
  </si>
  <si>
    <t>of which position belonging to 2.6.1.</t>
  </si>
  <si>
    <t>of which: RWA of those assets that are used as the basis for the computation of general provision in SA</t>
  </si>
  <si>
    <t>of which: Gross amount of Fondos de la Obra Social of savings banks and cooperative banks that are not eligible any more</t>
  </si>
  <si>
    <t>of which: Value of fund assets according to § 3 par. 4 BWG</t>
  </si>
  <si>
    <t>of which: Amount of own funds which is used for definition of LEs according to § 27 BWG</t>
  </si>
  <si>
    <t>link to CA template</t>
  </si>
  <si>
    <t>Investments that are not material holdings or qualifying holdings</t>
  </si>
  <si>
    <t>Connected lending of a capital nature</t>
  </si>
  <si>
    <t>Contingent liabilities</t>
  </si>
  <si>
    <t>Reciprocal cross-holdings</t>
  </si>
  <si>
    <t xml:space="preserve"> Country specific memorandum items or "of which" positions which cannot be assigned to one of the positions 1-3. National supervisors decided to know these figures - because they cannot be directly seen or inferred out of the positions 1 to 3, they have to be reported into a seperate number. Because they are memorandum items or "of which" positions, their numbers do not have to be summed up and additionally be assigned to one of the number 1, 2 or 3. That is why this country specific item is the only one where no number has to be reported.</t>
  </si>
  <si>
    <t>to be completed</t>
  </si>
  <si>
    <t>Excess on limits for minority interests over 10% of original own funds</t>
  </si>
  <si>
    <t>Excess on limits for original own funds other than capital and reserves (50%)</t>
  </si>
  <si>
    <t>1.1.2.2***04</t>
  </si>
  <si>
    <t>Retail</t>
  </si>
  <si>
    <t>CR IRB</t>
  </si>
  <si>
    <t>CR EQU IRB</t>
  </si>
  <si>
    <t>2a</t>
  </si>
  <si>
    <r>
      <t xml:space="preserve">For investment firms under </t>
    </r>
    <r>
      <rPr>
        <i/>
        <sz val="11"/>
        <rFont val="Verdana"/>
        <family val="2"/>
      </rPr>
      <t>article 20(2) and 24 of Directive 2006/49/EC</t>
    </r>
    <r>
      <rPr>
        <sz val="11"/>
        <rFont val="Verdana"/>
        <family val="2"/>
      </rPr>
      <t xml:space="preserve"> = Max [2.1+2.2+2.3+2.6, 2.5]</t>
    </r>
  </si>
  <si>
    <t>2b</t>
  </si>
  <si>
    <t>1410</t>
  </si>
  <si>
    <t>1420</t>
  </si>
  <si>
    <t>1430</t>
  </si>
  <si>
    <t>1440</t>
  </si>
  <si>
    <t>1450</t>
  </si>
  <si>
    <t>1460</t>
  </si>
  <si>
    <t>1470</t>
  </si>
  <si>
    <t>1480</t>
  </si>
  <si>
    <t>1490</t>
  </si>
  <si>
    <t>1500</t>
  </si>
  <si>
    <t>1510</t>
  </si>
  <si>
    <t>1520</t>
  </si>
  <si>
    <t>1530</t>
  </si>
  <si>
    <t>1540</t>
  </si>
  <si>
    <t>1550</t>
  </si>
  <si>
    <t>1560</t>
  </si>
  <si>
    <t>1640</t>
  </si>
  <si>
    <t>1650</t>
  </si>
  <si>
    <t>1660</t>
  </si>
  <si>
    <t>1670</t>
  </si>
  <si>
    <t>1680</t>
  </si>
  <si>
    <t>1690</t>
  </si>
  <si>
    <t>1700</t>
  </si>
  <si>
    <t>1710</t>
  </si>
  <si>
    <t>1720</t>
  </si>
  <si>
    <t>1730</t>
  </si>
  <si>
    <t>1740</t>
  </si>
  <si>
    <t>1750</t>
  </si>
  <si>
    <t>1760</t>
  </si>
  <si>
    <t>1770</t>
  </si>
  <si>
    <t>1780</t>
  </si>
  <si>
    <t>1790</t>
  </si>
  <si>
    <t>1800</t>
  </si>
  <si>
    <t>1810</t>
  </si>
  <si>
    <t>1820</t>
  </si>
  <si>
    <t>1830</t>
  </si>
  <si>
    <t>1840</t>
  </si>
  <si>
    <t>1850</t>
  </si>
  <si>
    <t>1860</t>
  </si>
  <si>
    <t>1870</t>
  </si>
  <si>
    <t>1880</t>
  </si>
  <si>
    <t>1890</t>
  </si>
  <si>
    <t>1900</t>
  </si>
  <si>
    <t>1960</t>
  </si>
  <si>
    <t>1970</t>
  </si>
  <si>
    <t>1980</t>
  </si>
  <si>
    <t>1990</t>
  </si>
  <si>
    <t>2000</t>
  </si>
  <si>
    <t>2010</t>
  </si>
  <si>
    <t>2020</t>
  </si>
  <si>
    <t>2030</t>
  </si>
  <si>
    <t>2040</t>
  </si>
  <si>
    <t>2050</t>
  </si>
  <si>
    <t>2060</t>
  </si>
  <si>
    <t>2070</t>
  </si>
  <si>
    <t>2080</t>
  </si>
  <si>
    <t>2090</t>
  </si>
  <si>
    <t>2100</t>
  </si>
  <si>
    <t>2110</t>
  </si>
  <si>
    <t>2120</t>
  </si>
  <si>
    <t>2130</t>
  </si>
  <si>
    <t>2140</t>
  </si>
  <si>
    <t>2150</t>
  </si>
  <si>
    <t>2160</t>
  </si>
  <si>
    <t>2170</t>
  </si>
  <si>
    <t>Act on Credit Institutions 88 §, FIN-FSA standard 4.3a chapter 5.2 point 14</t>
  </si>
  <si>
    <t>Planned dividend and profit sharing</t>
  </si>
  <si>
    <t>LU</t>
  </si>
  <si>
    <t>Circulaire CSSF 06/273, Partie IV, Points 16 lit.d) and e)
Directive 2006/48/EC, Article 57 lit. b), in conjunction with 2nd paragraph of the same article.</t>
  </si>
  <si>
    <t>This is the amount of the gain related to available-for-sale equities included within revaluation reserves.</t>
  </si>
  <si>
    <t>Unrealised gains (losses) on investment properties</t>
  </si>
  <si>
    <t>GENPRU 2.2.185R(3)</t>
  </si>
  <si>
    <t>This is the value of gains (losses) arising from revaluation reserves of investment properties that have been included within capital resources.</t>
  </si>
  <si>
    <t>Unrealised gains (losses) on land and buildings</t>
  </si>
  <si>
    <t>GENPRU 2.2.185R(4)</t>
  </si>
  <si>
    <t>GROUP SOLVENCY: INFORMATION ON AFFILIATES</t>
  </si>
  <si>
    <t>ENTITIES WITHIN SCOPE OF CONSOLIDATION</t>
  </si>
  <si>
    <t>DETAILED INFORMATION ON GROUP SOLVENCY RISKS</t>
  </si>
  <si>
    <t>DETAILED INFORMATION ON GROUP SOLVENCY OWN FUNDS</t>
  </si>
  <si>
    <t>CONTRIBUTION TO RISKS</t>
  </si>
  <si>
    <t>SCOPE OF DATA: SOLO (S) OR SUBCONSOLIDATED (SC)</t>
  </si>
  <si>
    <t>COUNTRY CODE</t>
  </si>
  <si>
    <t>SHARE OF HOLDING (%)</t>
  </si>
  <si>
    <t>SURPLUS (+) / DEFICIT (-) OF OWN FUNDS</t>
  </si>
  <si>
    <t>SURPLUS (+) / DEFICIT (-) OF OWN FUNDS TAKING INTO ACCOUNT THE SUPERVISORY REVIEW PROCESS</t>
  </si>
  <si>
    <t>ETTLEMENT/DELIVERY RISK</t>
  </si>
  <si>
    <t>020</t>
  </si>
  <si>
    <t>030</t>
  </si>
  <si>
    <t>040</t>
  </si>
  <si>
    <t>050</t>
  </si>
  <si>
    <t>060</t>
  </si>
  <si>
    <t>070</t>
  </si>
  <si>
    <t>080</t>
  </si>
  <si>
    <t>090</t>
  </si>
  <si>
    <t>120</t>
  </si>
  <si>
    <t>130</t>
  </si>
  <si>
    <t>11=9-8</t>
  </si>
  <si>
    <t>140</t>
  </si>
  <si>
    <t>150</t>
  </si>
  <si>
    <t>160</t>
  </si>
  <si>
    <t>170</t>
  </si>
  <si>
    <t>180</t>
  </si>
  <si>
    <t>190</t>
  </si>
  <si>
    <t>200</t>
  </si>
  <si>
    <t>210</t>
  </si>
  <si>
    <t>220</t>
  </si>
  <si>
    <t>230</t>
  </si>
  <si>
    <t>100</t>
  </si>
  <si>
    <t>…</t>
  </si>
  <si>
    <t>GROUP Solvency Template</t>
  </si>
  <si>
    <t>Legal references &amp; Comments</t>
  </si>
  <si>
    <t>COLUMNS</t>
  </si>
  <si>
    <t>010-060</t>
  </si>
  <si>
    <t>Name</t>
  </si>
  <si>
    <t>Code</t>
  </si>
  <si>
    <t>REGULATED ENTITY</t>
  </si>
  <si>
    <t>070-130</t>
  </si>
  <si>
    <t xml:space="preserve">The information reported in the GSD should be according to the local solvency rules where the institution is operating </t>
  </si>
  <si>
    <t>Total capital Requirements for credit, counterparty credit, dilution risks, free deliveries and Settlement/Delivery risk</t>
  </si>
  <si>
    <t>See CA template</t>
  </si>
  <si>
    <t>Total capital requirements for position, FX and commodity risks</t>
  </si>
  <si>
    <t>Operational risk</t>
  </si>
  <si>
    <t>Other and transitional capital requirements</t>
  </si>
  <si>
    <t>110</t>
  </si>
  <si>
    <t>Capital requirements</t>
  </si>
  <si>
    <t>120-130</t>
  </si>
  <si>
    <t>Total own funds for solvency purposes</t>
  </si>
  <si>
    <t>Of which: total own original funds for general solvency purposes</t>
  </si>
  <si>
    <t>140-180</t>
  </si>
  <si>
    <t>The information reported in the following columns should be according to the solvency rules applicable to the reporting institution.</t>
  </si>
  <si>
    <t>190-230</t>
  </si>
  <si>
    <t>Contribution to Own Funds</t>
  </si>
  <si>
    <t>Of which: contributions to consolidated result</t>
  </si>
  <si>
    <t>Of which: minority interest</t>
  </si>
  <si>
    <t>Of which: (-)  Goodwill / (+) Negative goodwill</t>
  </si>
  <si>
    <t xml:space="preserve">CBE 3/2008, Rule 8.1.f) and Rule 11.1.c) and d). See also paragraph 380 of the BCBS document "International Convergence of Capital Measurements and Capital Standards: A Revised Framework - Comprenhensive Version" published in June 2006. </t>
  </si>
  <si>
    <t>General provisions will be reported excluding the excess on the 1.25% of weighted risks used in the calculation of the provision, as long as these provisions are related to inherent losses or are not assigned to the solvency risk of clients.</t>
  </si>
  <si>
    <t>1.2.1.5.02</t>
  </si>
  <si>
    <t>General provisions related to securitised exposures under the IRB approach</t>
  </si>
  <si>
    <t xml:space="preserve">CBE 3/2008, Rule 8.1.e) second point. See also paragraph 380 of the BCBS document "International Convergence of Capital Measurements and Capital Standards: A Revised Framework - Comprenhensive Version" published in June 2006. </t>
  </si>
  <si>
    <t xml:space="preserve"> ---</t>
  </si>
  <si>
    <t>1.2.1.5.03</t>
  </si>
  <si>
    <t>No amount is expected to be reported for this item. Otherwise, Banco de España must be previously informed.</t>
  </si>
  <si>
    <t>Shares issued by the capitalisation of property revaluation reserves</t>
  </si>
  <si>
    <t>Banking Rule BR/03 item 2.1.2</t>
  </si>
  <si>
    <t>Report the amount deducted under ID 1.1.5.4.2. - Institutions are to report all shares issued by the capitalisation of property revaluation reserves.</t>
  </si>
  <si>
    <t>Cumulative shares with preferential rights in accordance with section 10 para 2b sentence 1 no. 2 KWG</t>
  </si>
  <si>
    <t>section 10 para 2b sentence 1 no. 2 of German Banking Act</t>
  </si>
  <si>
    <t>1.2.1.8.01</t>
  </si>
  <si>
    <t>Adjustments made to minority interests related to revaluation reserves transferred to core additional own funds</t>
  </si>
  <si>
    <t>CBE 3/2008, Rule 11, paragraphs 4 and 5.</t>
  </si>
  <si>
    <t>See item 1.1.2.2.03.</t>
  </si>
  <si>
    <t>1.2.1.8.02</t>
  </si>
  <si>
    <t>Adjustments made to minority interests related to preferential shares and shares without voting rights assimilated to securities os inderterminate duration transferred to core additional own funds</t>
  </si>
  <si>
    <t>1.2.1.8.03</t>
  </si>
  <si>
    <t>Other adjustments to minority interests transferred to core additional own funds</t>
  </si>
  <si>
    <t>1.2.1.8.04</t>
  </si>
  <si>
    <t>Savings banks and cooperatives Funds ("Obra Social")</t>
  </si>
  <si>
    <t>CBE 3/2008, Rule 8.1.g) and Rule 8.5.a).</t>
  </si>
  <si>
    <t>(-) Excess on limits to large exposures</t>
  </si>
  <si>
    <t>Notice of Banco de Portugal no. 6/2007, no. 13, letter l).</t>
  </si>
  <si>
    <t>LE excesses to limits should be deducted from total own funds.</t>
  </si>
  <si>
    <t>1.7.1.04</t>
  </si>
  <si>
    <t>Memorandum item: Own funds relevant to determine the excess on limits for qualified participating interest in non financial institutions</t>
  </si>
  <si>
    <t>1.7.1.05</t>
  </si>
  <si>
    <t>Legal Framework of Credit Institutions and Financial Companies, Article 100, no. 5.</t>
  </si>
  <si>
    <t>Excesses to limits should be deducted from total own funds.</t>
  </si>
  <si>
    <t>1.7.1.06</t>
  </si>
  <si>
    <t>Memorandum item: Own funds relevant to determine the excess on limits for tangible fixed assets (real estate) hold in repayment of credit granted by the institution</t>
  </si>
  <si>
    <t>1.7.1.07</t>
  </si>
  <si>
    <t>(-) Tangible fixed assets (real estate) hold in repayment of credit granted by the institution in excess of the limits</t>
  </si>
  <si>
    <t>Instruction of Banco de Portugal no. 120/96.</t>
  </si>
  <si>
    <t xml:space="preserve">Of which: Other and country specific value adjustments and provisions included in the calculation of the IRB provision excess (+) / shortfall </t>
  </si>
  <si>
    <t>of which: credit revaluation reserves</t>
  </si>
  <si>
    <t>section 10 para 2b sentence 1 no. 1 of German Banking Act</t>
  </si>
  <si>
    <t>CBE 3/2008, Rule 8.1.f).</t>
  </si>
  <si>
    <t>This item reports the risk weighted amount used for the calculation of the general provision which can be computed as Tier 2. See item 1.2.1.5.01.</t>
  </si>
  <si>
    <t>CBE 3/2008, Transitory Rule 4.</t>
  </si>
  <si>
    <t>Without considering the calendar of linear reduction, this item reports the funds that are no longer eligible in accordance with CBE 3/2008, Rule 8, but which are partially elegible during the 5 years following the issue of CBE 3/2008.</t>
  </si>
  <si>
    <t>Of which : actual value of the residual value at risk of leasing contracts</t>
  </si>
  <si>
    <t>(-) Generic Provisions</t>
  </si>
  <si>
    <t>Art 4.1 t) and 7.1 of order of 20 February 2007</t>
  </si>
  <si>
    <t>Article 293-2 of order of 20 February 2007</t>
  </si>
  <si>
    <t>Additional capital requirement when exceeding the large exposure limits</t>
  </si>
  <si>
    <t>Art 343.2 chapter VI title VII of order of 20 February 2007</t>
  </si>
  <si>
    <t>According to the CNB Decree No.123/2007 para 55e) / 66g)</t>
  </si>
  <si>
    <t xml:space="preserve">The exchange rate differences from the data consolidation of foreign branches and foreign persons in the regulated consolidated group (net result +/-) </t>
  </si>
  <si>
    <t>According to the CNB Decree No.123/2007 para 55k) / 66m)</t>
  </si>
  <si>
    <t>CRD 2006/48 Art.61</t>
  </si>
  <si>
    <t xml:space="preserve">According to the CNB Decree No.123/2007 para 61e) / 71e)
</t>
  </si>
  <si>
    <t xml:space="preserve">According to the CNB Decree No.123/2007 para 61f) / 71f)
For investment firms also: nonliquid assets that exceed subordinated debt B 
</t>
  </si>
  <si>
    <t>CRD 2006/49 Annex VII point 8, 13</t>
  </si>
  <si>
    <t>CRD 2006/49 Annex VII point 8, 14
for investment firms also: Art.13(2)</t>
  </si>
  <si>
    <t xml:space="preserve">According to the CNB Decree No.123/2007 para 59.1a) / 69.1a)
For investment firms also nonliquid assets  </t>
  </si>
  <si>
    <t>CRD 2006/49 point 8, 14
for investment firms also: Art.13(2)</t>
  </si>
  <si>
    <t>(-) Defined benefit pension fund assets</t>
  </si>
  <si>
    <t>1.1.5.4.2.</t>
  </si>
  <si>
    <t>1.2.2.5.</t>
  </si>
  <si>
    <t>1.3.6.</t>
  </si>
  <si>
    <r>
      <t xml:space="preserve">Recital 4 of Directive 2009/111/EC and Article 57 (a) of amended Directive 2006/48/EC: </t>
    </r>
    <r>
      <rPr>
        <sz val="11"/>
        <rFont val="Verdana"/>
        <family val="2"/>
      </rPr>
      <t>Instruments that are regarded under national law as equity capital, rank pari passu with ordinary shares during liquidation and fully absorb losses on a going concern basis pari passu with ordinary shares. PLEASE REPORT BOTH THE NOMINAL AMOUNT OF THE PAID IN INSTRUMENTS AND THE PREMIUM ATTACHED TO IT. 
Exclude from this item those instruments that provide preferential rights for dividend payment on a non-cumulative basis (see item 1.1.1****). Include instruments issued by mutual co-operative or similar institutions which are deemed to be equivalent to ordinary shares in terms of capital qualities.</t>
    </r>
  </si>
  <si>
    <r>
      <t>Article 57, sentence 1 lit.(a) of Directive 2006/48/EC even if the instruments are classified as debt under the IAS-type accounting rules.</t>
    </r>
    <r>
      <rPr>
        <sz val="11"/>
        <rFont val="Verdana"/>
        <family val="2"/>
      </rPr>
      <t xml:space="preserve">
See also Guidelines on Prudential Filters for Regulatory Capital (CEBS, 21.12.2004) due to the application of IAS-type accounting rules.
</t>
    </r>
    <r>
      <rPr>
        <b/>
        <sz val="11"/>
        <rFont val="Verdana"/>
        <family val="2"/>
      </rPr>
      <t>≈ FINREP: Includes amongst others the item "Other equity:other" and "share capital repayable on demand (e.g. cooperative shares)"</t>
    </r>
  </si>
  <si>
    <r>
      <t>=1.1.2.1.01+1.1.2.1.02
Article 57 sentence 1 lit.(b) of Directive 2006/48/EC,</t>
    </r>
    <r>
      <rPr>
        <sz val="11"/>
        <rFont val="Verdana"/>
        <family val="2"/>
      </rPr>
      <t xml:space="preserve"> including profit and losses brought forward as a result of the application of the final profit or loss.</t>
    </r>
    <r>
      <rPr>
        <i/>
        <sz val="11"/>
        <rFont val="Verdana"/>
        <family val="2"/>
      </rPr>
      <t xml:space="preserve">
Article 65 (1) lit. (b), (c) and (d) and (2) of Directive 2006/48/EC
</t>
    </r>
    <r>
      <rPr>
        <b/>
        <sz val="11"/>
        <rFont val="Verdana"/>
        <family val="2"/>
      </rPr>
      <t>≈ FINREP: Reserve+Revaluation reserves (excludes the valuation differences included in 1.1.2.6)</t>
    </r>
  </si>
  <si>
    <r>
      <t>=1.1.2.2.01+1.1.2.2.02+1.1.2.2.03
Article 65 (1) lit. (a) and (2) of Directive 2006/48/EC.</t>
    </r>
    <r>
      <rPr>
        <sz val="11"/>
        <rFont val="Verdana"/>
        <family val="2"/>
      </rPr>
      <t xml:space="preserve">
</t>
    </r>
    <r>
      <rPr>
        <b/>
        <sz val="11"/>
        <rFont val="Verdana"/>
        <family val="2"/>
      </rPr>
      <t>≈ FINREP: Minority interest (excludes the valuation differences included in 1.1.2.6)</t>
    </r>
  </si>
  <si>
    <r>
      <t> 1.1.2.6.i , i = 01 to 16</t>
    </r>
    <r>
      <rPr>
        <sz val="11"/>
        <rFont val="Verdana"/>
        <family val="2"/>
      </rPr>
      <t xml:space="preserve">
For reporting purposes all valuation differences must be included in this item. Nevertheless, this does not preclude the whole amount of an item being transferred to additional own funds</t>
    </r>
  </si>
  <si>
    <r>
      <t xml:space="preserve">The excess on limits for original own funds (see items 1.1.5.2a) </t>
    </r>
    <r>
      <rPr>
        <strike/>
        <sz val="11"/>
        <rFont val="Verdana"/>
        <family val="2"/>
      </rPr>
      <t xml:space="preserve">, 1.1.5.3) </t>
    </r>
    <r>
      <rPr>
        <sz val="11"/>
        <rFont val="Verdana"/>
        <family val="2"/>
      </rPr>
      <t xml:space="preserve"> that are eligible for inclusion within core additional own funds. 
= -1.1.5.2a </t>
    </r>
  </si>
  <si>
    <t>Guidelines on Prudential Filters for Regulatory Capital (CEBS, 21.12.2004)
 1.2.1.2.i , i = 01 to 05</t>
  </si>
  <si>
    <r>
      <t xml:space="preserve">General provisions as mentioned in paragraph 380 of the BCBS document "International Convergence of Capital Measurements and Capital Standards: A Revised Framework - Comprenhensive Version" published in June 2006.  </t>
    </r>
    <r>
      <rPr>
        <sz val="11"/>
        <rFont val="Arial"/>
        <family val="2"/>
      </rPr>
      <t>≈</t>
    </r>
    <r>
      <rPr>
        <sz val="11"/>
        <rFont val="Verdana"/>
        <family val="2"/>
      </rPr>
      <t xml:space="preserve"> FINREP: Allowances for collectively assessed financial assets (includes allowances for incurred but not reported losses)</t>
    </r>
  </si>
  <si>
    <r>
      <t xml:space="preserve">Specific provisions as mentioned in paragraph 380 of the BCBS document "International Convergence of Capital Measurements and Capital Standards: A Revised Framework - Comprenhensive Version" published in June 2006.  </t>
    </r>
    <r>
      <rPr>
        <sz val="11"/>
        <rFont val="Arial"/>
        <family val="2"/>
      </rPr>
      <t>≈</t>
    </r>
    <r>
      <rPr>
        <sz val="11"/>
        <rFont val="Verdana"/>
        <family val="2"/>
      </rPr>
      <t xml:space="preserve"> FINREP: Allowances for individually assessed financial assets </t>
    </r>
  </si>
  <si>
    <t>Country code</t>
  </si>
  <si>
    <t xml:space="preserve"> If the given client or group of connected clients is the subsidiary or parent company of the credit institution, the subsidiary of the given parent company, an owner holding a qualifying interest in the credit institution, or an enterprise in which the credit institution or the owner of the credit institution is a member of the board of directors, a member of the supervisory board, an executive officer, or a close relative of one of these has a qualifying interest; the percentage specified in Subsection (2) shall be twenty per cent.</t>
  </si>
  <si>
    <t>Note (6) to part 2 of GENPRU Annex 6R</t>
  </si>
  <si>
    <t>This is only relevant for a BIPRU investment firm with a waiver from consolidated supervision</t>
  </si>
  <si>
    <t>1.3.11.04</t>
  </si>
  <si>
    <t>GENPRU 2.2.217R to GENPRU 2.2.220R</t>
  </si>
  <si>
    <t>Deductions of solvency write-downs on assets</t>
  </si>
  <si>
    <t>Financial Business Act, section 124, paragraph 6 and section 125, paragraph 9</t>
  </si>
  <si>
    <t>=1.1+(1.2-1.2.1.7)+1.3.1+1.3.2+1.3.3+1.3.4+1.3.5+1.3.6
Nonetheless, if specific local rules are applied for the definition of capital relevant for large exposures or for limits to qualifying participating interests, other components might be taken into account in the formula above.</t>
  </si>
  <si>
    <t>1.3.7</t>
  </si>
  <si>
    <r>
      <t>Article 57, sentence 2 lit (r) of Directive 2006/48/EC</t>
    </r>
    <r>
      <rPr>
        <sz val="11"/>
        <rFont val="Verdana"/>
        <family val="2"/>
      </rPr>
      <t xml:space="preserve">, unless </t>
    </r>
    <r>
      <rPr>
        <i/>
        <sz val="11"/>
        <rFont val="Verdana"/>
        <family val="2"/>
      </rPr>
      <t>Article 66, paragraph 2, sentence 3 of Directive 2006/48/EC</t>
    </r>
    <r>
      <rPr>
        <sz val="11"/>
        <rFont val="Verdana"/>
        <family val="2"/>
      </rPr>
      <t xml:space="preserve"> applies.</t>
    </r>
  </si>
  <si>
    <t>1.3.8</t>
  </si>
  <si>
    <t>Article 57 sentence 2 lit. (q) of Directive 2006/48/EC.</t>
  </si>
  <si>
    <t>1.3.9</t>
  </si>
  <si>
    <t>(-) Qualified participating interest in non financial institutions</t>
  </si>
  <si>
    <t>Article 120 of Directive 2006/48/EC, Article 122 (2) of Directive 2006/48/EC.</t>
  </si>
  <si>
    <t>1.3.10</t>
  </si>
  <si>
    <t>(-) Free deliveries from 5 business days post second contractual payment or delivery leg until extinction of the transaction</t>
  </si>
  <si>
    <t>Annex II paragraph 2 Table 2 of Directive 2006/49/EC</t>
  </si>
  <si>
    <t>1.3.11</t>
  </si>
  <si>
    <t>(-) Other country specific deductions from Original and Additional Own Funds</t>
  </si>
  <si>
    <r>
      <t>Article 61, paragraph 1 of Directive 2006/48/EC.</t>
    </r>
    <r>
      <rPr>
        <sz val="11"/>
        <rFont val="Verdana"/>
        <family val="2"/>
      </rPr>
      <t xml:space="preserve">
</t>
    </r>
  </si>
  <si>
    <t>1.4</t>
  </si>
  <si>
    <t>=1.1+1.3.T1*</t>
  </si>
  <si>
    <t>1.5</t>
  </si>
  <si>
    <t>=1.2+1.3.T2*</t>
  </si>
  <si>
    <t>1.6</t>
  </si>
  <si>
    <t>Tier 3 capital
=1.6.1+1.6.2+1.6.3+1.6.4+1.6.5+1.6.6+1.6.7</t>
  </si>
  <si>
    <t>1.6.1</t>
  </si>
  <si>
    <t>1.2.1.2</t>
  </si>
  <si>
    <t>(-) Consolidation differencies transferred to the additional own funds from the Original Own Funds ((+) increase/ (-) decrease)</t>
  </si>
  <si>
    <t>According to Section 94 Subsection 1-4 of Act CXII of 1996  on Credit Institutions and Section 3, 6 , 7 of Financial Enterprises and Ministry of Finance's Decree 27/2007 on Consolidated capital requirement</t>
  </si>
  <si>
    <t>Changes in the equity of subsidiaries and changes due to consolidation</t>
  </si>
  <si>
    <t xml:space="preserve">1.2.1.5. </t>
  </si>
  <si>
    <t>Large exposure overshootings</t>
  </si>
  <si>
    <t xml:space="preserve">Large exposure overshootings
</t>
  </si>
  <si>
    <t>1.1.4. 4</t>
  </si>
  <si>
    <t>According to the CNB Decree No.123/2007 para 131</t>
  </si>
  <si>
    <t xml:space="preserve">Terms and conditions in AMA decisions; CEBS GL 21, part "Guidelines on the allocation of the AMA capital", paragraph 10 </t>
  </si>
  <si>
    <t>The sum of the products of the long positions of the resulting sequence
and the relevant coefficient and the correction factor</t>
  </si>
  <si>
    <t>8% from the sum of RVE of other instruments</t>
  </si>
  <si>
    <t>Max {0; x % of TSA - allocated AMA (currently x=75)}</t>
  </si>
  <si>
    <r>
      <t>Article 57, sentence 1 lit. (h) of Directive 2006/48/EC</t>
    </r>
    <r>
      <rPr>
        <sz val="11"/>
        <rFont val="Verdana"/>
        <family val="2"/>
      </rPr>
      <t xml:space="preserve"> in conjunction with</t>
    </r>
    <r>
      <rPr>
        <i/>
        <sz val="11"/>
        <rFont val="Verdana"/>
        <family val="2"/>
      </rPr>
      <t xml:space="preserve"> </t>
    </r>
    <r>
      <rPr>
        <sz val="11"/>
        <rFont val="Verdana"/>
        <family val="2"/>
      </rPr>
      <t>Article 64 (3), sentence 2 of Directive 2006/48/EC, paying particular attention to letter (c) whose calendar effects have been considered."</t>
    </r>
  </si>
  <si>
    <t>1.2.2.4</t>
  </si>
  <si>
    <t>1.2.2.5</t>
  </si>
  <si>
    <r>
      <t xml:space="preserve">Without link to any template. Among others, additional capital requirements mentioned in article 31 lit (b) </t>
    </r>
    <r>
      <rPr>
        <sz val="11"/>
        <color indexed="12"/>
        <rFont val="Verdana"/>
        <family val="2"/>
      </rPr>
      <t>of Directive 2006/49/EC</t>
    </r>
    <r>
      <rPr>
        <sz val="11"/>
        <rFont val="Verdana"/>
        <family val="2"/>
      </rPr>
      <t xml:space="preserve"> might be included. It also introduces national flexibility.</t>
    </r>
  </si>
  <si>
    <t>3</t>
  </si>
  <si>
    <t>3.1</t>
  </si>
  <si>
    <t>3.1.a</t>
  </si>
  <si>
    <t>3.2</t>
  </si>
  <si>
    <t>3.2.a</t>
  </si>
  <si>
    <t>3.3</t>
  </si>
  <si>
    <t>Surplus (+) / Deficit (-) of own funds taking into account the supervisory review process</t>
  </si>
  <si>
    <t>3.3.a</t>
  </si>
  <si>
    <t>Solvency index ratio (%) taking into account the supervisory review process</t>
  </si>
  <si>
    <t>1.1</t>
  </si>
  <si>
    <t>CA</t>
  </si>
  <si>
    <t>CR IRB                                                                      2.1.2.1.01 to 2.1.2.1.05 are breakdowns</t>
  </si>
  <si>
    <t>CR IRB                                                                      2.1.2.2.01 to 2.1.2.2.11 are breakdowns</t>
  </si>
  <si>
    <t>8990</t>
  </si>
  <si>
    <t>=1.1+1.2+1.3+1.6+1.7
=1.4+1.5+1.6+1.7</t>
  </si>
  <si>
    <t>=2.1+2.2+2.3+2.4+2.5+2.6
For investment firms under article 20(2) and 24 of Directive 2006/49/EC = Max [2.1+2.2+2.3+2.6, 2.5]
For investment firms under article 20(3) and 25 of Directive 2006/49/EC = 2.1+2.2+2.3+2.5+2.6
For investment firms under article 46 of Directive 2006/49/EC = 2.1+2.2+ 2.3+ Min[2.4,(12/88)*max(2.1+2.2+2.3, 2.5)] plus, if applicable, an incremental increase + 2.6</t>
  </si>
  <si>
    <t>=2.1.1 + 2.1.2</t>
  </si>
  <si>
    <t>CR SA template at the level of total exposures.
The SA exposure classes are those mentioned in Article 79, paragraph 1of Directive 2006/48/EC, excluding securitisation positions.
 2.1.1.1a.i , i = 01 to 15</t>
  </si>
</sst>
</file>

<file path=xl/styles.xml><?xml version="1.0" encoding="utf-8"?>
<styleSheet xmlns="http://schemas.openxmlformats.org/spreadsheetml/2006/main">
  <fonts count="86">
    <font>
      <sz val="11"/>
      <color theme="1"/>
      <name val="Calibri"/>
      <family val="2"/>
      <scheme val="minor"/>
    </font>
    <font>
      <sz val="10"/>
      <name val="Arial"/>
      <family val="2"/>
    </font>
    <font>
      <sz val="10"/>
      <name val="Verdana"/>
      <family val="2"/>
    </font>
    <font>
      <sz val="11"/>
      <name val="Verdana"/>
      <family val="2"/>
    </font>
    <font>
      <b/>
      <sz val="11"/>
      <name val="Verdana"/>
      <family val="2"/>
    </font>
    <font>
      <u/>
      <sz val="10"/>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sz val="10"/>
      <color indexed="10"/>
      <name val="Arial"/>
      <family val="2"/>
    </font>
    <font>
      <b/>
      <i/>
      <sz val="10"/>
      <name val="Verdana"/>
      <family val="2"/>
    </font>
    <font>
      <b/>
      <sz val="10"/>
      <name val="Verdana"/>
      <family val="2"/>
    </font>
    <font>
      <strike/>
      <sz val="10"/>
      <name val="Verdana"/>
      <family val="2"/>
    </font>
    <font>
      <sz val="10"/>
      <name val="Arial"/>
      <family val="2"/>
    </font>
    <font>
      <u/>
      <sz val="10"/>
      <color indexed="12"/>
      <name val="Arial"/>
      <family val="2"/>
    </font>
    <font>
      <sz val="11"/>
      <color indexed="10"/>
      <name val="Verdana"/>
      <family val="2"/>
    </font>
    <font>
      <u/>
      <sz val="6.5"/>
      <color indexed="12"/>
      <name val="Arial"/>
      <family val="2"/>
    </font>
    <font>
      <b/>
      <i/>
      <sz val="11"/>
      <name val="Verdana"/>
      <family val="2"/>
    </font>
    <font>
      <b/>
      <strike/>
      <sz val="11"/>
      <name val="Verdana"/>
      <family val="2"/>
    </font>
    <font>
      <strike/>
      <sz val="11"/>
      <name val="Verdana"/>
      <family val="2"/>
    </font>
    <font>
      <i/>
      <sz val="11"/>
      <name val="Verdana"/>
      <family val="2"/>
    </font>
    <font>
      <i/>
      <sz val="11"/>
      <color indexed="12"/>
      <name val="Verdana"/>
      <family val="2"/>
    </font>
    <font>
      <strike/>
      <sz val="11"/>
      <color indexed="10"/>
      <name val="Verdana"/>
      <family val="2"/>
    </font>
    <font>
      <sz val="11"/>
      <color indexed="12"/>
      <name val="Verdana"/>
      <family val="2"/>
    </font>
    <font>
      <b/>
      <sz val="11"/>
      <color indexed="12"/>
      <name val="Verdana"/>
      <family val="2"/>
    </font>
    <font>
      <b/>
      <i/>
      <strike/>
      <sz val="11"/>
      <name val="Verdana"/>
      <family val="2"/>
    </font>
    <font>
      <sz val="11"/>
      <name val="Arial"/>
      <family val="2"/>
    </font>
    <font>
      <sz val="8"/>
      <name val="Arial"/>
      <family val="2"/>
    </font>
    <font>
      <i/>
      <strike/>
      <sz val="11"/>
      <name val="Verdana"/>
      <family val="2"/>
    </font>
    <font>
      <i/>
      <sz val="11"/>
      <name val="Calibri"/>
      <family val="2"/>
    </font>
    <font>
      <sz val="11"/>
      <name val="Calibri"/>
      <family val="2"/>
    </font>
    <font>
      <i/>
      <sz val="11"/>
      <name val="Arial"/>
      <family val="2"/>
    </font>
    <font>
      <sz val="10"/>
      <color indexed="10"/>
      <name val="Verdana"/>
      <family val="2"/>
    </font>
    <font>
      <b/>
      <sz val="10"/>
      <color indexed="81"/>
      <name val="Tahoma"/>
      <family val="2"/>
    </font>
    <font>
      <i/>
      <sz val="11"/>
      <color indexed="10"/>
      <name val="Verdana"/>
      <family val="2"/>
    </font>
    <font>
      <b/>
      <sz val="10"/>
      <name val="Arial"/>
      <family val="2"/>
    </font>
    <font>
      <sz val="8"/>
      <name val="Arial"/>
      <family val="2"/>
    </font>
    <font>
      <i/>
      <sz val="8"/>
      <name val="Arial"/>
      <family val="2"/>
    </font>
    <font>
      <b/>
      <sz val="8"/>
      <name val="Arial"/>
      <family val="2"/>
    </font>
    <font>
      <sz val="10"/>
      <color indexed="17"/>
      <name val="Verdana"/>
      <family val="2"/>
    </font>
    <font>
      <sz val="8"/>
      <name val="Calibri"/>
      <family val="2"/>
    </font>
    <font>
      <strike/>
      <sz val="8"/>
      <name val="Arial"/>
      <family val="2"/>
    </font>
    <font>
      <sz val="8"/>
      <color indexed="8"/>
      <name val="Arial"/>
      <family val="2"/>
    </font>
    <font>
      <b/>
      <i/>
      <sz val="11"/>
      <name val="Arial"/>
      <family val="2"/>
    </font>
    <font>
      <sz val="10"/>
      <color indexed="40"/>
      <name val="Verdana"/>
      <family val="2"/>
    </font>
    <font>
      <sz val="10"/>
      <color indexed="48"/>
      <name val="Verdana"/>
      <family val="2"/>
    </font>
    <font>
      <b/>
      <u/>
      <sz val="16"/>
      <color indexed="12"/>
      <name val="Verdana"/>
      <family val="2"/>
    </font>
    <font>
      <b/>
      <sz val="16"/>
      <name val="Verdana"/>
      <family val="2"/>
    </font>
    <font>
      <sz val="14"/>
      <name val="Verdana"/>
      <family val="2"/>
    </font>
    <font>
      <sz val="72"/>
      <name val="Verdana"/>
      <family val="2"/>
    </font>
    <font>
      <b/>
      <u/>
      <sz val="14"/>
      <color indexed="12"/>
      <name val="Verdana"/>
      <family val="2"/>
    </font>
    <font>
      <sz val="12"/>
      <name val="Verdana"/>
      <family val="2"/>
    </font>
    <font>
      <b/>
      <sz val="12"/>
      <name val="Verdana"/>
      <family val="2"/>
    </font>
    <font>
      <b/>
      <sz val="14"/>
      <name val="Verdana"/>
      <family val="2"/>
    </font>
    <font>
      <sz val="16"/>
      <name val="Verdana"/>
      <family val="2"/>
    </font>
    <font>
      <b/>
      <sz val="12"/>
      <color theme="1"/>
      <name val="Calibri"/>
      <family val="2"/>
      <scheme val="minor"/>
    </font>
    <font>
      <b/>
      <strike/>
      <sz val="12"/>
      <name val="Verdana"/>
      <family val="2"/>
    </font>
    <font>
      <b/>
      <sz val="12"/>
      <color theme="1"/>
      <name val="Verdan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17"/>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9"/>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rgb="FF008000"/>
        <bgColor indexed="64"/>
      </patternFill>
    </fill>
    <fill>
      <patternFill patternType="solid">
        <fgColor indexed="23"/>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double">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s>
  <cellStyleXfs count="13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0" fillId="3" borderId="0" applyNumberFormat="0" applyBorder="0" applyAlignment="0" applyProtection="0"/>
    <xf numFmtId="0" fontId="11" fillId="7" borderId="1" applyNumberFormat="0" applyAlignment="0" applyProtection="0"/>
    <xf numFmtId="0" fontId="12" fillId="4" borderId="0" applyNumberFormat="0" applyBorder="0" applyAlignment="0" applyProtection="0"/>
    <xf numFmtId="0" fontId="13" fillId="20" borderId="1" applyNumberFormat="0" applyAlignment="0" applyProtection="0"/>
    <xf numFmtId="0" fontId="14" fillId="20" borderId="1" applyNumberFormat="0" applyAlignment="0" applyProtection="0"/>
    <xf numFmtId="0" fontId="15" fillId="21" borderId="2" applyNumberFormat="0" applyAlignment="0" applyProtection="0"/>
    <xf numFmtId="0" fontId="16" fillId="0" borderId="3" applyNumberFormat="0" applyFill="0" applyAlignment="0" applyProtection="0"/>
    <xf numFmtId="0" fontId="17" fillId="21" borderId="2" applyNumberFormat="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5" fillId="21" borderId="2" applyNumberFormat="0" applyAlignment="0" applyProtection="0"/>
    <xf numFmtId="0" fontId="21"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1" fillId="7"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16" fillId="0" borderId="3" applyNumberFormat="0" applyFill="0" applyAlignment="0" applyProtection="0"/>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8" fillId="3" borderId="0" applyNumberFormat="0" applyBorder="0" applyAlignment="0" applyProtection="0"/>
    <xf numFmtId="0" fontId="29" fillId="7" borderId="1" applyNumberFormat="0" applyAlignment="0" applyProtection="0"/>
    <xf numFmtId="0" fontId="1" fillId="22" borderId="7"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2" fillId="4" borderId="0" applyNumberFormat="0" applyBorder="0" applyAlignment="0" applyProtection="0"/>
    <xf numFmtId="0" fontId="30" fillId="20" borderId="8" applyNumberFormat="0" applyAlignment="0" applyProtection="0"/>
    <xf numFmtId="0" fontId="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1" fillId="0" borderId="3"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1" fillId="0" borderId="0"/>
    <xf numFmtId="0" fontId="41" fillId="0" borderId="0"/>
    <xf numFmtId="0" fontId="41" fillId="0" borderId="0"/>
    <xf numFmtId="0" fontId="41" fillId="0" borderId="0"/>
    <xf numFmtId="0" fontId="1" fillId="0" borderId="0"/>
    <xf numFmtId="0" fontId="1" fillId="0" borderId="0"/>
    <xf numFmtId="0" fontId="41" fillId="0" borderId="0"/>
    <xf numFmtId="0" fontId="1" fillId="22" borderId="7" applyNumberFormat="0" applyFont="0" applyAlignment="0" applyProtection="0"/>
    <xf numFmtId="0" fontId="1" fillId="22" borderId="7" applyNumberFormat="0" applyFont="0" applyAlignment="0" applyProtection="0"/>
    <xf numFmtId="0" fontId="34" fillId="0" borderId="9" applyNumberFormat="0" applyFill="0" applyAlignment="0" applyProtection="0"/>
    <xf numFmtId="0" fontId="35" fillId="20" borderId="8" applyNumberFormat="0" applyAlignment="0" applyProtection="0"/>
    <xf numFmtId="0" fontId="28" fillId="3" borderId="0" applyNumberFormat="0" applyBorder="0" applyAlignment="0" applyProtection="0"/>
    <xf numFmtId="0" fontId="30" fillId="20" borderId="8" applyNumberFormat="0" applyAlignment="0" applyProtection="0"/>
    <xf numFmtId="0" fontId="36" fillId="23" borderId="0" applyNumberFormat="0" applyBorder="0" applyAlignment="0" applyProtection="0"/>
    <xf numFmtId="0" fontId="41" fillId="0" borderId="0"/>
    <xf numFmtId="0" fontId="14" fillId="20" borderId="1" applyNumberFormat="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 fillId="0" borderId="0"/>
  </cellStyleXfs>
  <cellXfs count="275">
    <xf numFmtId="0" fontId="0" fillId="0" borderId="0" xfId="0"/>
    <xf numFmtId="0" fontId="2" fillId="0" borderId="0" xfId="104" applyFont="1"/>
    <xf numFmtId="0" fontId="3" fillId="0" borderId="0" xfId="0" applyFont="1"/>
    <xf numFmtId="0" fontId="3" fillId="0" borderId="0" xfId="0" applyNumberFormat="1" applyFont="1" applyFill="1" applyBorder="1" applyAlignment="1">
      <alignment horizontal="left" vertical="top" wrapText="1"/>
    </xf>
    <xf numFmtId="0" fontId="45" fillId="24" borderId="10" xfId="0" applyFont="1" applyFill="1" applyBorder="1" applyAlignment="1">
      <alignment horizontal="left" vertical="top" wrapText="1" indent="2"/>
    </xf>
    <xf numFmtId="49" fontId="48" fillId="24" borderId="11" xfId="0" applyNumberFormat="1" applyFont="1" applyFill="1" applyBorder="1" applyAlignment="1">
      <alignment horizontal="left" vertical="top" wrapText="1"/>
    </xf>
    <xf numFmtId="0" fontId="49" fillId="24" borderId="11" xfId="0" quotePrefix="1" applyNumberFormat="1" applyFont="1" applyFill="1" applyBorder="1" applyAlignment="1">
      <alignment horizontal="left" vertical="top" wrapText="1"/>
    </xf>
    <xf numFmtId="0" fontId="48" fillId="24" borderId="11" xfId="0" applyNumberFormat="1" applyFont="1" applyFill="1" applyBorder="1" applyAlignment="1">
      <alignment horizontal="left" vertical="top" wrapText="1"/>
    </xf>
    <xf numFmtId="49" fontId="3" fillId="24" borderId="11" xfId="0" applyNumberFormat="1" applyFont="1" applyFill="1" applyBorder="1" applyAlignment="1">
      <alignment horizontal="left" vertical="top" wrapText="1"/>
    </xf>
    <xf numFmtId="0" fontId="4" fillId="25" borderId="12" xfId="0" applyFont="1" applyFill="1" applyBorder="1" applyAlignment="1">
      <alignment horizontal="center" vertical="top" wrapText="1"/>
    </xf>
    <xf numFmtId="0" fontId="45" fillId="0" borderId="13" xfId="0"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47" fillId="26" borderId="11" xfId="0" applyNumberFormat="1" applyFont="1" applyFill="1" applyBorder="1" applyAlignment="1">
      <alignment horizontal="left" vertical="top" wrapText="1"/>
    </xf>
    <xf numFmtId="49" fontId="48" fillId="0" borderId="11" xfId="0" applyNumberFormat="1" applyFont="1" applyFill="1" applyBorder="1" applyAlignment="1">
      <alignment horizontal="left" vertical="top" wrapText="1"/>
    </xf>
    <xf numFmtId="0" fontId="48" fillId="0" borderId="11" xfId="0" applyNumberFormat="1" applyFont="1" applyFill="1" applyBorder="1" applyAlignment="1">
      <alignment horizontal="left" vertical="top" wrapText="1"/>
    </xf>
    <xf numFmtId="49" fontId="3" fillId="0" borderId="11" xfId="0" quotePrefix="1"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47" fillId="26" borderId="11" xfId="0" applyNumberFormat="1" applyFont="1" applyFill="1" applyBorder="1" applyAlignment="1">
      <alignment horizontal="left" vertical="top" wrapText="1"/>
    </xf>
    <xf numFmtId="0" fontId="45"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quotePrefix="1" applyNumberFormat="1" applyFont="1" applyFill="1" applyBorder="1" applyAlignment="1">
      <alignment horizontal="left" vertical="top" wrapText="1"/>
    </xf>
    <xf numFmtId="49" fontId="48" fillId="0" borderId="15"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0" fontId="45" fillId="0" borderId="16" xfId="0" applyFont="1" applyFill="1" applyBorder="1" applyAlignment="1">
      <alignment horizontal="left" vertical="top" wrapText="1"/>
    </xf>
    <xf numFmtId="49" fontId="48" fillId="0" borderId="17" xfId="0" applyNumberFormat="1" applyFont="1" applyFill="1" applyBorder="1" applyAlignment="1">
      <alignment horizontal="left" vertical="top" wrapText="1"/>
    </xf>
    <xf numFmtId="0" fontId="45" fillId="25" borderId="18" xfId="0" applyFont="1" applyFill="1" applyBorder="1" applyAlignment="1">
      <alignment horizontal="left" vertical="top" wrapText="1"/>
    </xf>
    <xf numFmtId="49" fontId="3" fillId="25" borderId="19" xfId="0" applyNumberFormat="1" applyFont="1" applyFill="1" applyBorder="1" applyAlignment="1">
      <alignment horizontal="left" vertical="top" wrapText="1"/>
    </xf>
    <xf numFmtId="0" fontId="3" fillId="0" borderId="11" xfId="0" applyFont="1" applyFill="1" applyBorder="1" applyAlignment="1">
      <alignment vertical="top" wrapText="1"/>
    </xf>
    <xf numFmtId="49" fontId="3" fillId="0" borderId="15" xfId="0" applyNumberFormat="1" applyFont="1" applyFill="1" applyBorder="1" applyAlignment="1">
      <alignment horizontal="left" vertical="top" wrapText="1"/>
    </xf>
    <xf numFmtId="49" fontId="3" fillId="0" borderId="15" xfId="0" quotePrefix="1"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3" fillId="0" borderId="20" xfId="0" applyFont="1" applyFill="1" applyBorder="1" applyAlignment="1">
      <alignment vertical="top" wrapText="1"/>
    </xf>
    <xf numFmtId="49" fontId="4"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47" fillId="26" borderId="10" xfId="0" applyFont="1" applyFill="1" applyBorder="1" applyAlignment="1">
      <alignment horizontal="left" vertical="top" wrapText="1"/>
    </xf>
    <xf numFmtId="0" fontId="45" fillId="24" borderId="10" xfId="0" applyFont="1" applyFill="1" applyBorder="1" applyAlignment="1">
      <alignment horizontal="left" vertical="top" wrapText="1"/>
    </xf>
    <xf numFmtId="0" fontId="3" fillId="0" borderId="0" xfId="0" applyFont="1" applyFill="1" applyAlignment="1">
      <alignment vertical="top" wrapText="1"/>
    </xf>
    <xf numFmtId="0" fontId="4" fillId="0" borderId="16" xfId="0" applyFont="1" applyFill="1" applyBorder="1" applyAlignment="1">
      <alignment horizontal="left" vertical="top" wrapText="1"/>
    </xf>
    <xf numFmtId="0" fontId="2" fillId="0" borderId="10" xfId="104" applyFont="1" applyBorder="1"/>
    <xf numFmtId="0" fontId="40" fillId="26" borderId="10" xfId="104" applyFont="1" applyFill="1" applyBorder="1"/>
    <xf numFmtId="0" fontId="60" fillId="0" borderId="0" xfId="104" applyFont="1"/>
    <xf numFmtId="0" fontId="41" fillId="24" borderId="10" xfId="118" applyFill="1" applyBorder="1"/>
    <xf numFmtId="0" fontId="41" fillId="0" borderId="0" xfId="118"/>
    <xf numFmtId="0" fontId="2" fillId="0" borderId="0" xfId="104" applyFont="1" applyFill="1" applyBorder="1"/>
    <xf numFmtId="0" fontId="46" fillId="26" borderId="10" xfId="0" applyFont="1" applyFill="1" applyBorder="1" applyAlignment="1">
      <alignment horizontal="left" vertical="top" wrapText="1"/>
    </xf>
    <xf numFmtId="0" fontId="47" fillId="26"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4" fillId="0" borderId="21" xfId="0" applyFont="1" applyFill="1" applyBorder="1" applyAlignment="1">
      <alignment horizontal="left" vertical="top" wrapText="1"/>
    </xf>
    <xf numFmtId="0" fontId="3" fillId="24" borderId="11" xfId="0" applyNumberFormat="1" applyFont="1" applyFill="1" applyBorder="1" applyAlignment="1">
      <alignment horizontal="left" vertical="top" wrapText="1"/>
    </xf>
    <xf numFmtId="0" fontId="4" fillId="24" borderId="10" xfId="0" applyFont="1" applyFill="1" applyBorder="1" applyAlignment="1">
      <alignment horizontal="left" vertical="top" wrapText="1" indent="1"/>
    </xf>
    <xf numFmtId="49" fontId="46" fillId="26" borderId="22" xfId="0" applyNumberFormat="1" applyFont="1" applyFill="1" applyBorder="1" applyAlignment="1">
      <alignment horizontal="left" vertical="top" wrapText="1"/>
    </xf>
    <xf numFmtId="49" fontId="4" fillId="25" borderId="23" xfId="0" applyNumberFormat="1" applyFont="1" applyFill="1" applyBorder="1" applyAlignment="1">
      <alignment horizontal="left" vertical="top" wrapText="1"/>
    </xf>
    <xf numFmtId="49" fontId="4" fillId="0" borderId="24" xfId="0" applyNumberFormat="1" applyFont="1" applyBorder="1" applyAlignment="1">
      <alignment horizontal="left" vertical="top" wrapText="1"/>
    </xf>
    <xf numFmtId="49" fontId="46" fillId="26" borderId="10" xfId="0" applyNumberFormat="1" applyFont="1" applyFill="1" applyBorder="1" applyAlignment="1">
      <alignment horizontal="left" vertical="top" wrapText="1"/>
    </xf>
    <xf numFmtId="49" fontId="4" fillId="24" borderId="10" xfId="0" applyNumberFormat="1" applyFont="1" applyFill="1" applyBorder="1" applyAlignment="1">
      <alignment horizontal="left" vertical="top" wrapText="1"/>
    </xf>
    <xf numFmtId="49" fontId="4" fillId="0" borderId="16"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25" borderId="18"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47" fillId="26" borderId="16" xfId="0" applyNumberFormat="1" applyFont="1" applyFill="1" applyBorder="1" applyAlignment="1">
      <alignment horizontal="left" vertical="top" wrapText="1"/>
    </xf>
    <xf numFmtId="49" fontId="3" fillId="24" borderId="16" xfId="0" applyNumberFormat="1" applyFont="1" applyFill="1" applyBorder="1" applyAlignment="1">
      <alignment horizontal="left" vertical="top" wrapText="1"/>
    </xf>
    <xf numFmtId="0" fontId="4" fillId="25" borderId="27" xfId="0" applyFont="1" applyFill="1" applyBorder="1" applyAlignment="1">
      <alignment horizontal="center" vertical="top" wrapText="1"/>
    </xf>
    <xf numFmtId="0" fontId="4" fillId="25" borderId="28" xfId="0" applyFont="1" applyFill="1" applyBorder="1" applyAlignment="1">
      <alignment horizontal="center" vertical="top" wrapText="1"/>
    </xf>
    <xf numFmtId="0" fontId="3" fillId="0" borderId="0" xfId="0" applyFont="1" applyAlignment="1">
      <alignment horizontal="center" vertical="top" wrapText="1"/>
    </xf>
    <xf numFmtId="0" fontId="4" fillId="25" borderId="29" xfId="0" applyFont="1" applyFill="1" applyBorder="1" applyAlignment="1">
      <alignment horizontal="center" vertical="top" wrapText="1"/>
    </xf>
    <xf numFmtId="0" fontId="45"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5" fillId="0" borderId="31" xfId="0" applyFont="1" applyFill="1" applyBorder="1" applyAlignment="1">
      <alignment horizontal="center" vertical="top" wrapText="1"/>
    </xf>
    <xf numFmtId="0" fontId="45" fillId="24" borderId="31"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10" xfId="0" applyFont="1" applyFill="1" applyBorder="1" applyAlignment="1">
      <alignment horizontal="center" vertical="top" wrapText="1"/>
    </xf>
    <xf numFmtId="0" fontId="45" fillId="27" borderId="31" xfId="0" applyFont="1" applyFill="1" applyBorder="1" applyAlignment="1">
      <alignment horizontal="center" vertical="top" wrapText="1"/>
    </xf>
    <xf numFmtId="0" fontId="53" fillId="26" borderId="31" xfId="0" applyFont="1" applyFill="1" applyBorder="1" applyAlignment="1">
      <alignment horizontal="center" vertical="top" wrapText="1"/>
    </xf>
    <xf numFmtId="0" fontId="48" fillId="0" borderId="31" xfId="0" applyFont="1" applyFill="1" applyBorder="1" applyAlignment="1">
      <alignment horizontal="center" vertical="top" wrapText="1"/>
    </xf>
    <xf numFmtId="0" fontId="46" fillId="26" borderId="32" xfId="0" applyFont="1" applyFill="1" applyBorder="1" applyAlignment="1">
      <alignment horizontal="center" vertical="top" wrapText="1"/>
    </xf>
    <xf numFmtId="0" fontId="4" fillId="0" borderId="21" xfId="0" applyFont="1" applyFill="1" applyBorder="1" applyAlignment="1">
      <alignment horizontal="center" vertical="top" wrapText="1"/>
    </xf>
    <xf numFmtId="0" fontId="45" fillId="0" borderId="10" xfId="0" applyFont="1" applyFill="1" applyBorder="1" applyAlignment="1">
      <alignment horizontal="center" vertical="top" wrapText="1"/>
    </xf>
    <xf numFmtId="0" fontId="45" fillId="0" borderId="32" xfId="0" applyFont="1" applyFill="1" applyBorder="1" applyAlignment="1">
      <alignment horizontal="center" vertical="top" wrapText="1"/>
    </xf>
    <xf numFmtId="0" fontId="47" fillId="26" borderId="31" xfId="0" applyFont="1" applyFill="1" applyBorder="1" applyAlignment="1">
      <alignment horizontal="center" vertical="top" wrapText="1"/>
    </xf>
    <xf numFmtId="0" fontId="3" fillId="24"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49" fontId="4" fillId="0" borderId="22" xfId="0" quotePrefix="1" applyNumberFormat="1" applyFont="1" applyFill="1" applyBorder="1" applyAlignment="1">
      <alignment horizontal="left" vertical="top" wrapText="1"/>
    </xf>
    <xf numFmtId="49" fontId="4" fillId="24" borderId="22" xfId="0" quotePrefix="1" applyNumberFormat="1" applyFont="1" applyFill="1" applyBorder="1" applyAlignment="1">
      <alignment horizontal="left" vertical="top" wrapText="1"/>
    </xf>
    <xf numFmtId="49" fontId="4" fillId="0" borderId="34" xfId="0" quotePrefix="1" applyNumberFormat="1" applyFont="1" applyFill="1" applyBorder="1" applyAlignment="1">
      <alignment horizontal="left" vertical="top" wrapText="1"/>
    </xf>
    <xf numFmtId="49" fontId="4" fillId="26" borderId="34" xfId="0" quotePrefix="1" applyNumberFormat="1" applyFont="1" applyFill="1" applyBorder="1" applyAlignment="1">
      <alignment horizontal="left" vertical="top" wrapText="1"/>
    </xf>
    <xf numFmtId="49" fontId="4" fillId="26" borderId="22" xfId="0" quotePrefix="1" applyNumberFormat="1" applyFont="1" applyFill="1" applyBorder="1" applyAlignment="1">
      <alignment horizontal="left" vertical="top" wrapText="1"/>
    </xf>
    <xf numFmtId="49" fontId="4" fillId="24" borderId="34" xfId="0" quotePrefix="1" applyNumberFormat="1" applyFont="1" applyFill="1" applyBorder="1" applyAlignment="1">
      <alignment horizontal="left" vertical="top" wrapText="1"/>
    </xf>
    <xf numFmtId="0" fontId="63" fillId="28" borderId="0" xfId="0" applyFont="1" applyFill="1" applyBorder="1" applyAlignment="1">
      <alignment horizontal="left" vertical="center"/>
    </xf>
    <xf numFmtId="0" fontId="64" fillId="28" borderId="0" xfId="0" applyFont="1" applyFill="1" applyBorder="1" applyAlignment="1">
      <alignment horizontal="left" vertical="distributed" wrapText="1"/>
    </xf>
    <xf numFmtId="0" fontId="64" fillId="0" borderId="10" xfId="0" applyFont="1" applyFill="1" applyBorder="1" applyAlignment="1">
      <alignment vertical="top" wrapText="1"/>
    </xf>
    <xf numFmtId="0" fontId="64" fillId="0" borderId="31" xfId="0" applyFont="1" applyFill="1" applyBorder="1" applyAlignment="1">
      <alignment vertical="top" wrapText="1"/>
    </xf>
    <xf numFmtId="0" fontId="64" fillId="28" borderId="0" xfId="0" applyFont="1" applyFill="1" applyAlignment="1">
      <alignment horizontal="left" vertical="distributed" wrapText="1"/>
    </xf>
    <xf numFmtId="0" fontId="67" fillId="0" borderId="0" xfId="104" applyFont="1"/>
    <xf numFmtId="0" fontId="2" fillId="0" borderId="0" xfId="104" applyFont="1" applyFill="1"/>
    <xf numFmtId="49" fontId="4" fillId="0" borderId="11" xfId="0" applyNumberFormat="1" applyFont="1" applyFill="1" applyBorder="1" applyAlignment="1">
      <alignment horizontal="left" vertical="top" wrapText="1"/>
    </xf>
    <xf numFmtId="49" fontId="4" fillId="0" borderId="11" xfId="0" quotePrefix="1" applyNumberFormat="1" applyFont="1" applyFill="1" applyBorder="1" applyAlignment="1">
      <alignment horizontal="left" vertical="top" wrapText="1"/>
    </xf>
    <xf numFmtId="0" fontId="4" fillId="0" borderId="10" xfId="0" applyFont="1" applyFill="1" applyBorder="1" applyAlignment="1">
      <alignment horizontal="left" vertical="top" wrapText="1" indent="1"/>
    </xf>
    <xf numFmtId="0" fontId="4" fillId="0" borderId="32" xfId="0" applyFont="1" applyFill="1" applyBorder="1" applyAlignment="1">
      <alignment horizontal="center" vertical="top" wrapText="1"/>
    </xf>
    <xf numFmtId="0" fontId="3" fillId="0" borderId="32" xfId="0" applyFont="1" applyFill="1" applyBorder="1" applyAlignment="1">
      <alignment horizontal="center" vertical="top" wrapText="1"/>
    </xf>
    <xf numFmtId="49" fontId="3" fillId="24" borderId="11" xfId="0" quotePrefix="1" applyNumberFormat="1" applyFont="1" applyFill="1" applyBorder="1" applyAlignment="1">
      <alignment horizontal="left" vertical="top" wrapText="1"/>
    </xf>
    <xf numFmtId="0" fontId="50" fillId="24" borderId="11" xfId="0" applyNumberFormat="1" applyFont="1" applyFill="1" applyBorder="1" applyAlignment="1">
      <alignment horizontal="left" vertical="top" wrapText="1"/>
    </xf>
    <xf numFmtId="0" fontId="64" fillId="0" borderId="10" xfId="0" applyFont="1" applyFill="1" applyBorder="1" applyAlignment="1">
      <alignment horizontal="left" vertical="distributed" wrapText="1"/>
    </xf>
    <xf numFmtId="0" fontId="64" fillId="0" borderId="35" xfId="0" applyFont="1" applyFill="1" applyBorder="1" applyAlignment="1">
      <alignment vertical="top" wrapText="1"/>
    </xf>
    <xf numFmtId="0" fontId="64" fillId="0" borderId="10" xfId="0" applyFont="1" applyFill="1" applyBorder="1" applyAlignment="1">
      <alignment vertical="top" wrapText="1"/>
    </xf>
    <xf numFmtId="0" fontId="64" fillId="0" borderId="31" xfId="0" applyFont="1" applyFill="1" applyBorder="1" applyAlignment="1">
      <alignment vertical="top" wrapText="1"/>
    </xf>
    <xf numFmtId="0" fontId="70" fillId="0" borderId="35" xfId="0" applyFont="1" applyFill="1" applyBorder="1" applyAlignment="1">
      <alignment vertical="top"/>
    </xf>
    <xf numFmtId="0" fontId="69" fillId="0" borderId="10" xfId="0" applyFont="1" applyFill="1" applyBorder="1" applyAlignment="1">
      <alignment vertical="top" wrapText="1"/>
    </xf>
    <xf numFmtId="0" fontId="64" fillId="0" borderId="35" xfId="0" applyFont="1" applyFill="1" applyBorder="1" applyAlignment="1">
      <alignment vertical="top"/>
    </xf>
    <xf numFmtId="0" fontId="64" fillId="0" borderId="10" xfId="0" applyFont="1" applyFill="1" applyBorder="1" applyAlignment="1">
      <alignment vertical="top" wrapText="1"/>
    </xf>
    <xf numFmtId="1" fontId="64" fillId="0" borderId="35" xfId="0" applyNumberFormat="1" applyFont="1" applyFill="1" applyBorder="1" applyAlignment="1">
      <alignment vertical="top" wrapText="1"/>
    </xf>
    <xf numFmtId="0" fontId="64" fillId="0" borderId="10" xfId="0" applyFont="1" applyFill="1" applyBorder="1" applyAlignment="1">
      <alignment horizontal="left" vertical="center" wrapText="1"/>
    </xf>
    <xf numFmtId="0" fontId="71" fillId="27" borderId="11" xfId="0" applyFont="1" applyFill="1" applyBorder="1" applyAlignment="1">
      <alignment horizontal="left" vertical="top" wrapText="1"/>
    </xf>
    <xf numFmtId="0" fontId="65" fillId="0" borderId="36" xfId="0" applyFont="1" applyFill="1" applyBorder="1" applyAlignment="1">
      <alignment vertical="top" wrapText="1"/>
    </xf>
    <xf numFmtId="0" fontId="65" fillId="0" borderId="11" xfId="0" applyFont="1" applyFill="1" applyBorder="1" applyAlignment="1">
      <alignment vertical="top" wrapText="1"/>
    </xf>
    <xf numFmtId="0" fontId="63" fillId="29" borderId="37" xfId="0" applyFont="1" applyFill="1" applyBorder="1" applyAlignment="1">
      <alignment horizontal="left" vertical="top" wrapText="1"/>
    </xf>
    <xf numFmtId="49" fontId="39" fillId="0" borderId="37" xfId="0" quotePrefix="1" applyNumberFormat="1" applyFont="1" applyFill="1" applyBorder="1" applyAlignment="1">
      <alignment horizontal="center" vertical="center" wrapText="1"/>
    </xf>
    <xf numFmtId="49" fontId="39" fillId="0" borderId="37" xfId="0" applyNumberFormat="1" applyFont="1" applyFill="1" applyBorder="1" applyAlignment="1">
      <alignment horizontal="center" vertical="center" wrapText="1"/>
    </xf>
    <xf numFmtId="0" fontId="64" fillId="0" borderId="0" xfId="0" applyFont="1" applyFill="1" applyAlignment="1">
      <alignment horizontal="left" vertical="top" wrapText="1"/>
    </xf>
    <xf numFmtId="0" fontId="64" fillId="0" borderId="38" xfId="0" applyFont="1" applyFill="1" applyBorder="1" applyAlignment="1">
      <alignment vertical="top" wrapText="1"/>
    </xf>
    <xf numFmtId="0" fontId="64" fillId="0" borderId="38" xfId="0" applyFont="1" applyFill="1" applyBorder="1" applyAlignment="1">
      <alignment vertical="top" wrapText="1"/>
    </xf>
    <xf numFmtId="0" fontId="64" fillId="0" borderId="38" xfId="0" applyFont="1" applyFill="1" applyBorder="1" applyAlignment="1">
      <alignment horizontal="left" vertical="top" wrapText="1"/>
    </xf>
    <xf numFmtId="49" fontId="46" fillId="26" borderId="34" xfId="0" quotePrefix="1" applyNumberFormat="1" applyFont="1" applyFill="1" applyBorder="1" applyAlignment="1">
      <alignment horizontal="left" vertical="top" wrapText="1"/>
    </xf>
    <xf numFmtId="49" fontId="46" fillId="26" borderId="22" xfId="0" quotePrefix="1" applyNumberFormat="1" applyFont="1" applyFill="1" applyBorder="1" applyAlignment="1">
      <alignment horizontal="left" vertical="top" wrapText="1"/>
    </xf>
    <xf numFmtId="49" fontId="46" fillId="26" borderId="16" xfId="0" applyNumberFormat="1" applyFont="1" applyFill="1" applyBorder="1" applyAlignment="1">
      <alignment horizontal="left" vertical="top" wrapText="1"/>
    </xf>
    <xf numFmtId="0" fontId="53" fillId="26" borderId="10" xfId="0" applyFont="1" applyFill="1" applyBorder="1" applyAlignment="1">
      <alignment horizontal="left" vertical="center" wrapText="1"/>
    </xf>
    <xf numFmtId="0" fontId="46" fillId="26" borderId="31" xfId="0" applyFont="1" applyFill="1" applyBorder="1" applyAlignment="1">
      <alignment horizontal="right" vertical="top" wrapText="1"/>
    </xf>
    <xf numFmtId="49" fontId="47" fillId="26" borderId="11" xfId="0" quotePrefix="1" applyNumberFormat="1" applyFont="1" applyFill="1" applyBorder="1" applyAlignment="1">
      <alignment horizontal="left" vertical="top" wrapText="1"/>
    </xf>
    <xf numFmtId="0" fontId="53" fillId="26" borderId="10" xfId="0" applyFont="1" applyFill="1" applyBorder="1" applyAlignment="1">
      <alignment horizontal="left" vertical="top" wrapText="1" indent="2"/>
    </xf>
    <xf numFmtId="49" fontId="56" fillId="26" borderId="11" xfId="0" applyNumberFormat="1" applyFont="1" applyFill="1" applyBorder="1" applyAlignment="1">
      <alignment horizontal="left" vertical="top" wrapText="1"/>
    </xf>
    <xf numFmtId="49" fontId="4" fillId="0" borderId="39" xfId="0" quotePrefix="1" applyNumberFormat="1" applyFont="1" applyFill="1" applyBorder="1" applyAlignment="1">
      <alignment horizontal="left" vertical="top" wrapText="1"/>
    </xf>
    <xf numFmtId="0" fontId="45" fillId="30" borderId="40" xfId="0" applyFont="1" applyFill="1" applyBorder="1" applyAlignment="1">
      <alignment horizontal="center" vertical="top" wrapText="1"/>
    </xf>
    <xf numFmtId="0" fontId="3" fillId="0" borderId="41" xfId="0" applyNumberFormat="1" applyFont="1" applyFill="1" applyBorder="1" applyAlignment="1">
      <alignment horizontal="left" vertical="top" wrapText="1"/>
    </xf>
    <xf numFmtId="0" fontId="48" fillId="0" borderId="11" xfId="0" quotePrefix="1" applyNumberFormat="1" applyFont="1" applyFill="1" applyBorder="1" applyAlignment="1">
      <alignment horizontal="left" vertical="top" wrapText="1"/>
    </xf>
    <xf numFmtId="49" fontId="48" fillId="0" borderId="11" xfId="0" quotePrefix="1"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48" fillId="27" borderId="31" xfId="0" applyFont="1" applyFill="1" applyBorder="1" applyAlignment="1">
      <alignment horizontal="center" vertical="top" wrapText="1"/>
    </xf>
    <xf numFmtId="0" fontId="43" fillId="31" borderId="10" xfId="0" applyFont="1" applyFill="1" applyBorder="1" applyAlignment="1">
      <alignment horizontal="left" vertical="top" wrapText="1" indent="4"/>
    </xf>
    <xf numFmtId="0" fontId="72" fillId="31" borderId="10" xfId="104" applyFont="1" applyFill="1" applyBorder="1"/>
    <xf numFmtId="0" fontId="72" fillId="0" borderId="0" xfId="104" applyFont="1" applyFill="1" applyBorder="1"/>
    <xf numFmtId="0" fontId="74" fillId="0" borderId="0" xfId="87" applyFont="1" applyAlignment="1" applyProtection="1"/>
    <xf numFmtId="0" fontId="74" fillId="0" borderId="0" xfId="87" applyFont="1" applyAlignment="1" applyProtection="1">
      <alignment horizontal="center" vertical="center"/>
    </xf>
    <xf numFmtId="0" fontId="2" fillId="0" borderId="0" xfId="110" applyFont="1"/>
    <xf numFmtId="0" fontId="2" fillId="0" borderId="0" xfId="110" applyFont="1" applyAlignment="1">
      <alignment horizontal="center" vertical="center"/>
    </xf>
    <xf numFmtId="0" fontId="75" fillId="0" borderId="0" xfId="110" applyFont="1" applyAlignment="1">
      <alignment horizontal="center" vertical="center" wrapText="1"/>
    </xf>
    <xf numFmtId="0" fontId="2" fillId="0" borderId="10" xfId="110" applyFont="1" applyBorder="1" applyAlignment="1">
      <alignment horizontal="center" vertical="center"/>
    </xf>
    <xf numFmtId="0" fontId="2" fillId="0" borderId="10" xfId="110" quotePrefix="1" applyFont="1" applyFill="1" applyBorder="1" applyAlignment="1">
      <alignment horizontal="center" vertical="center"/>
    </xf>
    <xf numFmtId="0" fontId="2" fillId="0" borderId="31" xfId="110" quotePrefix="1" applyFont="1" applyFill="1" applyBorder="1" applyAlignment="1">
      <alignment horizontal="center" vertical="center"/>
    </xf>
    <xf numFmtId="0" fontId="2" fillId="24" borderId="31" xfId="110" quotePrefix="1" applyFont="1" applyFill="1" applyBorder="1" applyAlignment="1">
      <alignment horizontal="center" vertical="center"/>
    </xf>
    <xf numFmtId="0" fontId="2" fillId="24" borderId="10" xfId="110" quotePrefix="1" applyFont="1" applyFill="1" applyBorder="1" applyAlignment="1">
      <alignment horizontal="center" vertical="center"/>
    </xf>
    <xf numFmtId="0" fontId="40" fillId="26" borderId="10" xfId="110" quotePrefix="1" applyFont="1" applyFill="1" applyBorder="1" applyAlignment="1">
      <alignment horizontal="center" vertical="center"/>
    </xf>
    <xf numFmtId="0" fontId="2" fillId="0" borderId="42" xfId="110" quotePrefix="1" applyFont="1" applyFill="1" applyBorder="1" applyAlignment="1">
      <alignment horizontal="center" vertical="center"/>
    </xf>
    <xf numFmtId="0" fontId="40" fillId="26" borderId="42" xfId="110" applyFont="1" applyFill="1" applyBorder="1" applyAlignment="1">
      <alignment horizontal="center" vertical="center"/>
    </xf>
    <xf numFmtId="0" fontId="2" fillId="0" borderId="31" xfId="110" applyFont="1" applyFill="1" applyBorder="1" applyAlignment="1">
      <alignment vertical="center"/>
    </xf>
    <xf numFmtId="0" fontId="2" fillId="0" borderId="42" xfId="110" applyFont="1" applyFill="1" applyBorder="1" applyAlignment="1">
      <alignment vertical="center"/>
    </xf>
    <xf numFmtId="0" fontId="2" fillId="0" borderId="35" xfId="110" applyFont="1" applyFill="1" applyBorder="1" applyAlignment="1">
      <alignment vertical="center"/>
    </xf>
    <xf numFmtId="0" fontId="2" fillId="0" borderId="31" xfId="110" applyFont="1" applyBorder="1" applyAlignment="1">
      <alignment vertical="center"/>
    </xf>
    <xf numFmtId="0" fontId="2" fillId="0" borderId="35" xfId="110" applyFont="1" applyBorder="1" applyAlignment="1">
      <alignment vertical="center"/>
    </xf>
    <xf numFmtId="0" fontId="2" fillId="0" borderId="0" xfId="110" applyFont="1" applyFill="1" applyBorder="1" applyAlignment="1">
      <alignment horizontal="center"/>
    </xf>
    <xf numFmtId="0" fontId="2" fillId="0" borderId="43" xfId="110" applyFont="1" applyFill="1" applyBorder="1" applyAlignment="1">
      <alignment horizontal="center"/>
    </xf>
    <xf numFmtId="0" fontId="2" fillId="0" borderId="24" xfId="110" applyFont="1" applyFill="1" applyBorder="1"/>
    <xf numFmtId="0" fontId="2" fillId="0" borderId="0" xfId="110" applyFont="1" applyFill="1" applyBorder="1"/>
    <xf numFmtId="0" fontId="2" fillId="0" borderId="43" xfId="110" applyFont="1" applyFill="1" applyBorder="1"/>
    <xf numFmtId="0" fontId="2" fillId="0" borderId="24" xfId="110" applyFont="1" applyBorder="1"/>
    <xf numFmtId="0" fontId="2" fillId="0" borderId="43" xfId="110" applyFont="1" applyBorder="1"/>
    <xf numFmtId="0" fontId="77" fillId="0" borderId="0" xfId="110" applyFont="1" applyFill="1" applyBorder="1" applyAlignment="1"/>
    <xf numFmtId="0" fontId="77" fillId="0" borderId="43" xfId="110" applyFont="1" applyFill="1" applyBorder="1" applyAlignment="1"/>
    <xf numFmtId="0" fontId="2" fillId="0" borderId="44" xfId="110" applyFont="1" applyFill="1" applyBorder="1" applyAlignment="1">
      <alignment horizontal="center"/>
    </xf>
    <xf numFmtId="0" fontId="2" fillId="0" borderId="45" xfId="110" applyFont="1" applyFill="1" applyBorder="1" applyAlignment="1">
      <alignment horizontal="center"/>
    </xf>
    <xf numFmtId="0" fontId="2" fillId="0" borderId="30" xfId="110" applyFont="1" applyFill="1" applyBorder="1"/>
    <xf numFmtId="0" fontId="2" fillId="0" borderId="44" xfId="110" applyFont="1" applyFill="1" applyBorder="1"/>
    <xf numFmtId="0" fontId="2" fillId="0" borderId="45" xfId="110" applyFont="1" applyFill="1" applyBorder="1"/>
    <xf numFmtId="0" fontId="2" fillId="0" borderId="30" xfId="110" applyFont="1" applyBorder="1"/>
    <xf numFmtId="0" fontId="2" fillId="0" borderId="45" xfId="110" applyFont="1" applyBorder="1"/>
    <xf numFmtId="0" fontId="2" fillId="0" borderId="0" xfId="110" applyFont="1" applyAlignment="1">
      <alignment horizontal="center"/>
    </xf>
    <xf numFmtId="0" fontId="78" fillId="0" borderId="0" xfId="86" applyFont="1" applyAlignment="1" applyProtection="1">
      <alignment vertical="center"/>
    </xf>
    <xf numFmtId="0" fontId="2" fillId="0" borderId="0" xfId="0" applyFont="1"/>
    <xf numFmtId="0" fontId="39" fillId="0" borderId="0" xfId="0" applyFont="1" applyAlignment="1">
      <alignment horizontal="left" vertical="center"/>
    </xf>
    <xf numFmtId="0" fontId="79" fillId="0" borderId="0" xfId="0" applyFont="1"/>
    <xf numFmtId="0" fontId="79" fillId="0" borderId="0" xfId="0" applyFont="1" applyAlignment="1">
      <alignment horizontal="left"/>
    </xf>
    <xf numFmtId="0" fontId="80" fillId="0" borderId="0" xfId="0" applyFont="1"/>
    <xf numFmtId="0" fontId="75" fillId="25" borderId="10" xfId="0" applyFont="1" applyFill="1" applyBorder="1" applyAlignment="1">
      <alignment horizontal="center" vertical="center"/>
    </xf>
    <xf numFmtId="0" fontId="75" fillId="25" borderId="10" xfId="0" applyFont="1" applyFill="1" applyBorder="1" applyAlignment="1">
      <alignment horizontal="center" vertical="center" wrapText="1"/>
    </xf>
    <xf numFmtId="0" fontId="79" fillId="0" borderId="10" xfId="0" quotePrefix="1" applyFont="1" applyFill="1" applyBorder="1" applyAlignment="1">
      <alignment horizontal="center" vertical="center" wrapText="1"/>
    </xf>
    <xf numFmtId="0" fontId="79"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79" fillId="0" borderId="10" xfId="0" applyFont="1" applyFill="1" applyBorder="1" applyAlignment="1">
      <alignment horizontal="center" vertical="center" wrapText="1"/>
    </xf>
    <xf numFmtId="0" fontId="64" fillId="24" borderId="51" xfId="0" applyFont="1" applyFill="1" applyBorder="1" applyAlignment="1">
      <alignment horizontal="left" vertical="distributed" wrapText="1"/>
    </xf>
    <xf numFmtId="0" fontId="39" fillId="24" borderId="52" xfId="0" applyFont="1" applyFill="1" applyBorder="1" applyAlignment="1">
      <alignment horizontal="center" vertical="center" wrapText="1"/>
    </xf>
    <xf numFmtId="0" fontId="39" fillId="24" borderId="28" xfId="0" applyFont="1" applyFill="1" applyBorder="1" applyAlignment="1">
      <alignment horizontal="center" vertical="center" wrapText="1"/>
    </xf>
    <xf numFmtId="0" fontId="39" fillId="24" borderId="29" xfId="0" applyFont="1" applyFill="1" applyBorder="1" applyAlignment="1">
      <alignment horizontal="center" vertical="center" wrapText="1"/>
    </xf>
    <xf numFmtId="0" fontId="39" fillId="24" borderId="12" xfId="0" applyFont="1" applyFill="1" applyBorder="1" applyAlignment="1">
      <alignment horizontal="center" vertical="center" wrapText="1"/>
    </xf>
    <xf numFmtId="0" fontId="64" fillId="24" borderId="53" xfId="0" applyFont="1" applyFill="1" applyBorder="1" applyAlignment="1">
      <alignment horizontal="left" vertical="distributed" wrapText="1"/>
    </xf>
    <xf numFmtId="0" fontId="39" fillId="24" borderId="43" xfId="0" applyFont="1" applyFill="1" applyBorder="1" applyAlignment="1">
      <alignment horizontal="center" vertical="center" wrapText="1"/>
    </xf>
    <xf numFmtId="0" fontId="39" fillId="24" borderId="26" xfId="0" applyFont="1" applyFill="1" applyBorder="1" applyAlignment="1">
      <alignment horizontal="center" vertical="center" wrapText="1"/>
    </xf>
    <xf numFmtId="0" fontId="39" fillId="24" borderId="24" xfId="0" applyFont="1" applyFill="1" applyBorder="1" applyAlignment="1">
      <alignment horizontal="center" vertical="center" wrapText="1"/>
    </xf>
    <xf numFmtId="0" fontId="39" fillId="24" borderId="0" xfId="0" applyFont="1" applyFill="1" applyBorder="1" applyAlignment="1">
      <alignment horizontal="center" vertical="center" wrapText="1"/>
    </xf>
    <xf numFmtId="0" fontId="39" fillId="24" borderId="11" xfId="0" quotePrefix="1" applyFont="1" applyFill="1" applyBorder="1" applyAlignment="1">
      <alignment horizontal="center" vertical="center" wrapText="1"/>
    </xf>
    <xf numFmtId="1" fontId="4" fillId="28" borderId="10" xfId="129" quotePrefix="1" applyNumberFormat="1" applyFont="1" applyFill="1" applyBorder="1" applyAlignment="1">
      <alignment horizontal="left" vertical="top" wrapText="1"/>
    </xf>
    <xf numFmtId="0" fontId="45" fillId="32" borderId="31" xfId="0" applyFont="1" applyFill="1" applyBorder="1" applyAlignment="1">
      <alignment horizontal="center" vertical="top" wrapText="1"/>
    </xf>
    <xf numFmtId="1" fontId="4" fillId="28" borderId="10" xfId="129" quotePrefix="1" applyNumberFormat="1" applyFont="1" applyFill="1" applyBorder="1" applyAlignment="1">
      <alignment horizontal="left" vertical="center" wrapText="1"/>
    </xf>
    <xf numFmtId="49" fontId="4" fillId="0" borderId="54" xfId="0" quotePrefix="1" applyNumberFormat="1" applyFont="1" applyFill="1" applyBorder="1" applyAlignment="1">
      <alignment horizontal="left" vertical="top" wrapText="1"/>
    </xf>
    <xf numFmtId="0" fontId="4" fillId="0" borderId="55" xfId="0" quotePrefix="1" applyNumberFormat="1" applyFont="1" applyFill="1" applyBorder="1" applyAlignment="1">
      <alignment horizontal="left" vertical="top" wrapText="1"/>
    </xf>
    <xf numFmtId="49" fontId="3" fillId="0" borderId="22" xfId="0" quotePrefix="1" applyNumberFormat="1" applyFont="1" applyFill="1" applyBorder="1" applyAlignment="1">
      <alignment horizontal="left" vertical="top" wrapText="1"/>
    </xf>
    <xf numFmtId="0" fontId="2" fillId="24" borderId="35" xfId="110" quotePrefix="1" applyFont="1" applyFill="1" applyBorder="1" applyAlignment="1">
      <alignment horizontal="center" vertical="center"/>
    </xf>
    <xf numFmtId="1" fontId="3" fillId="0" borderId="0" xfId="0" applyNumberFormat="1" applyFont="1" applyAlignment="1">
      <alignment vertical="top" wrapText="1"/>
    </xf>
    <xf numFmtId="49" fontId="4" fillId="0" borderId="55" xfId="0" quotePrefix="1"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30" xfId="0" applyFont="1" applyFill="1" applyBorder="1" applyAlignment="1">
      <alignment horizontal="center" vertical="top" wrapText="1"/>
    </xf>
    <xf numFmtId="1" fontId="4" fillId="28" borderId="13" xfId="129" quotePrefix="1" applyNumberFormat="1" applyFont="1" applyFill="1" applyBorder="1" applyAlignment="1">
      <alignment horizontal="left" vertical="center" wrapText="1"/>
    </xf>
    <xf numFmtId="0" fontId="4" fillId="25" borderId="10" xfId="0" applyFont="1" applyFill="1" applyBorder="1" applyAlignment="1">
      <alignment horizontal="center" vertical="top" wrapText="1"/>
    </xf>
    <xf numFmtId="0" fontId="4" fillId="25" borderId="10" xfId="0" quotePrefix="1" applyFont="1" applyFill="1" applyBorder="1" applyAlignment="1">
      <alignment horizontal="center" vertical="top" wrapText="1"/>
    </xf>
    <xf numFmtId="0" fontId="82" fillId="33" borderId="46" xfId="0" applyFont="1" applyFill="1" applyBorder="1" applyAlignment="1">
      <alignment vertical="center" wrapText="1"/>
    </xf>
    <xf numFmtId="0" fontId="2" fillId="0" borderId="10" xfId="110" applyFont="1" applyBorder="1" applyAlignment="1">
      <alignment horizontal="left" vertical="center"/>
    </xf>
    <xf numFmtId="0" fontId="74" fillId="0" borderId="0" xfId="87" applyFont="1" applyAlignment="1" applyProtection="1">
      <alignment horizontal="left" vertical="center"/>
    </xf>
    <xf numFmtId="0" fontId="2" fillId="0" borderId="0" xfId="110" applyFont="1" applyAlignment="1">
      <alignment horizontal="left" vertical="center"/>
    </xf>
    <xf numFmtId="0" fontId="2" fillId="0" borderId="31" xfId="110" applyFont="1" applyBorder="1" applyAlignment="1">
      <alignment horizontal="left" vertical="center"/>
    </xf>
    <xf numFmtId="0" fontId="4" fillId="25" borderId="33" xfId="0" applyFont="1" applyFill="1" applyBorder="1" applyAlignment="1">
      <alignment horizontal="center" vertical="top"/>
    </xf>
    <xf numFmtId="1" fontId="2" fillId="0" borderId="16" xfId="110" quotePrefix="1" applyNumberFormat="1" applyFont="1" applyFill="1" applyBorder="1" applyAlignment="1">
      <alignment horizontal="left" vertical="center"/>
    </xf>
    <xf numFmtId="0" fontId="2" fillId="0" borderId="24" xfId="110" applyFont="1" applyBorder="1" applyAlignment="1">
      <alignment horizontal="left" vertical="center"/>
    </xf>
    <xf numFmtId="0" fontId="80" fillId="0" borderId="0" xfId="110" applyFont="1"/>
    <xf numFmtId="0" fontId="80" fillId="0" borderId="16" xfId="110" applyFont="1" applyBorder="1" applyAlignment="1">
      <alignment horizontal="center" vertical="center"/>
    </xf>
    <xf numFmtId="0" fontId="80" fillId="0" borderId="16" xfId="110" applyFont="1" applyBorder="1" applyAlignment="1">
      <alignment horizontal="left" vertical="center"/>
    </xf>
    <xf numFmtId="0" fontId="80" fillId="0" borderId="13" xfId="110" applyFont="1" applyBorder="1" applyAlignment="1">
      <alignment horizontal="center" vertical="center"/>
    </xf>
    <xf numFmtId="0" fontId="80" fillId="0" borderId="13" xfId="110" applyFont="1" applyBorder="1" applyAlignment="1">
      <alignment horizontal="left" vertical="center"/>
    </xf>
    <xf numFmtId="0" fontId="80" fillId="0" borderId="10" xfId="110" applyFont="1" applyFill="1" applyBorder="1" applyAlignment="1">
      <alignment horizontal="center" vertical="center" wrapText="1"/>
    </xf>
    <xf numFmtId="0" fontId="80" fillId="24" borderId="10" xfId="110" applyFont="1" applyFill="1" applyBorder="1" applyAlignment="1">
      <alignment horizontal="center" vertical="center" wrapText="1"/>
    </xf>
    <xf numFmtId="0" fontId="84" fillId="26" borderId="10" xfId="110" applyFont="1" applyFill="1" applyBorder="1" applyAlignment="1">
      <alignment horizontal="center" vertical="center" wrapText="1"/>
    </xf>
    <xf numFmtId="0" fontId="85" fillId="0" borderId="45" xfId="0" applyFont="1" applyBorder="1" applyAlignment="1">
      <alignment horizontal="center" vertical="center" wrapText="1"/>
    </xf>
    <xf numFmtId="0" fontId="80" fillId="0" borderId="30" xfId="110" applyFont="1" applyFill="1" applyBorder="1" applyAlignment="1">
      <alignment horizontal="center" vertical="center" wrapText="1"/>
    </xf>
    <xf numFmtId="0" fontId="80" fillId="24" borderId="13" xfId="110" applyFont="1" applyFill="1" applyBorder="1" applyAlignment="1">
      <alignment horizontal="center" vertical="center" wrapText="1"/>
    </xf>
    <xf numFmtId="0" fontId="80" fillId="24" borderId="44" xfId="110" applyFont="1" applyFill="1" applyBorder="1" applyAlignment="1">
      <alignment horizontal="center" vertical="center" wrapText="1"/>
    </xf>
    <xf numFmtId="49" fontId="2" fillId="0" borderId="10" xfId="110" applyNumberFormat="1" applyFont="1" applyBorder="1" applyAlignment="1">
      <alignment horizontal="center" vertical="center"/>
    </xf>
    <xf numFmtId="49" fontId="2" fillId="0" borderId="26" xfId="110" applyNumberFormat="1" applyFont="1" applyBorder="1" applyAlignment="1">
      <alignment horizontal="center" vertical="center"/>
    </xf>
    <xf numFmtId="49" fontId="2" fillId="0" borderId="13" xfId="110" applyNumberFormat="1" applyFont="1" applyBorder="1" applyAlignment="1">
      <alignment horizontal="center" vertical="center"/>
    </xf>
    <xf numFmtId="0" fontId="2" fillId="0" borderId="24" xfId="110" applyNumberFormat="1" applyFont="1" applyBorder="1" applyAlignment="1">
      <alignment horizontal="left" vertical="center"/>
    </xf>
    <xf numFmtId="0" fontId="38" fillId="0" borderId="0" xfId="104" applyFont="1" applyAlignment="1">
      <alignment wrapText="1"/>
    </xf>
    <xf numFmtId="0" fontId="73" fillId="0" borderId="0" xfId="104" applyFont="1" applyAlignment="1">
      <alignment horizontal="left" vertical="top" wrapText="1"/>
    </xf>
    <xf numFmtId="0" fontId="4" fillId="24" borderId="16" xfId="0" applyFont="1" applyFill="1" applyBorder="1" applyAlignment="1">
      <alignment horizontal="center" vertical="top" wrapText="1"/>
    </xf>
    <xf numFmtId="0" fontId="4" fillId="24" borderId="13" xfId="0" applyFont="1" applyFill="1" applyBorder="1" applyAlignment="1">
      <alignment horizontal="center" vertical="top" wrapText="1"/>
    </xf>
    <xf numFmtId="0" fontId="4" fillId="0" borderId="47"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9" xfId="0" applyFont="1" applyFill="1" applyBorder="1" applyAlignment="1">
      <alignment horizontal="left" vertical="top" wrapText="1"/>
    </xf>
    <xf numFmtId="0" fontId="63" fillId="25" borderId="42" xfId="0" applyFont="1" applyFill="1" applyBorder="1" applyAlignment="1">
      <alignment horizontal="left" vertical="top" wrapText="1"/>
    </xf>
    <xf numFmtId="0" fontId="80" fillId="24" borderId="32" xfId="110" applyFont="1" applyFill="1" applyBorder="1" applyAlignment="1">
      <alignment horizontal="center" vertical="center"/>
    </xf>
    <xf numFmtId="0" fontId="83" fillId="0" borderId="46" xfId="0" applyFont="1" applyBorder="1" applyAlignment="1">
      <alignment horizontal="center" vertical="center"/>
    </xf>
    <xf numFmtId="0" fontId="83" fillId="0" borderId="50" xfId="0" applyFont="1" applyBorder="1" applyAlignment="1">
      <alignment horizontal="center" vertical="center"/>
    </xf>
    <xf numFmtId="0" fontId="80" fillId="32" borderId="31" xfId="110" applyFont="1" applyFill="1" applyBorder="1" applyAlignment="1">
      <alignment horizontal="center" vertical="center" wrapText="1"/>
    </xf>
    <xf numFmtId="0" fontId="83" fillId="32" borderId="42" xfId="0" applyFont="1" applyFill="1" applyBorder="1" applyAlignment="1">
      <alignment horizontal="center" vertical="center" wrapText="1"/>
    </xf>
    <xf numFmtId="0" fontId="83" fillId="32" borderId="35" xfId="0" applyFont="1" applyFill="1" applyBorder="1" applyAlignment="1">
      <alignment horizontal="center" vertical="center" wrapText="1"/>
    </xf>
    <xf numFmtId="0" fontId="76" fillId="24" borderId="31" xfId="110" applyFont="1" applyFill="1" applyBorder="1" applyAlignment="1">
      <alignment horizontal="center" vertical="center" wrapText="1"/>
    </xf>
    <xf numFmtId="0" fontId="0" fillId="0" borderId="42" xfId="0" applyBorder="1" applyAlignment="1">
      <alignment horizontal="center" vertical="center" wrapText="1"/>
    </xf>
    <xf numFmtId="0" fontId="0" fillId="0" borderId="35" xfId="0" applyBorder="1" applyAlignment="1">
      <alignment horizontal="center" vertical="center" wrapText="1"/>
    </xf>
    <xf numFmtId="0" fontId="80" fillId="0" borderId="32" xfId="110" applyFont="1" applyFill="1" applyBorder="1" applyAlignment="1">
      <alignment horizontal="center" vertical="center" wrapText="1"/>
    </xf>
    <xf numFmtId="0" fontId="83" fillId="0" borderId="46" xfId="0" applyFont="1" applyBorder="1" applyAlignment="1">
      <alignment horizontal="center" vertical="center" wrapText="1"/>
    </xf>
    <xf numFmtId="0" fontId="83" fillId="0" borderId="50" xfId="0" applyFont="1" applyBorder="1" applyAlignment="1">
      <alignment horizontal="center" vertical="center" wrapText="1"/>
    </xf>
    <xf numFmtId="0" fontId="84" fillId="26" borderId="46" xfId="110" applyFont="1" applyFill="1" applyBorder="1" applyAlignment="1">
      <alignment horizontal="center" vertical="center" wrapText="1"/>
    </xf>
    <xf numFmtId="0" fontId="84" fillId="26" borderId="44" xfId="110" applyFont="1" applyFill="1" applyBorder="1" applyAlignment="1">
      <alignment horizontal="center" vertical="center" wrapText="1"/>
    </xf>
    <xf numFmtId="0" fontId="84" fillId="26" borderId="16" xfId="110" applyFont="1" applyFill="1" applyBorder="1" applyAlignment="1">
      <alignment horizontal="center" vertical="center" wrapText="1"/>
    </xf>
    <xf numFmtId="0" fontId="84" fillId="26" borderId="13" xfId="110" applyFont="1" applyFill="1" applyBorder="1" applyAlignment="1">
      <alignment horizontal="center" vertical="center" wrapText="1"/>
    </xf>
    <xf numFmtId="0" fontId="75" fillId="0" borderId="0" xfId="110" applyFont="1" applyAlignment="1">
      <alignment horizontal="center" vertical="center" wrapText="1"/>
    </xf>
    <xf numFmtId="0" fontId="76" fillId="24" borderId="42" xfId="110" applyFont="1" applyFill="1" applyBorder="1" applyAlignment="1">
      <alignment horizontal="center" vertical="center" wrapText="1"/>
    </xf>
    <xf numFmtId="0" fontId="76" fillId="24" borderId="35" xfId="110" applyFont="1" applyFill="1" applyBorder="1" applyAlignment="1">
      <alignment horizontal="center" vertical="center" wrapText="1"/>
    </xf>
    <xf numFmtId="0" fontId="76" fillId="0" borderId="31" xfId="110" applyFont="1" applyFill="1" applyBorder="1" applyAlignment="1">
      <alignment horizontal="center" vertical="center" wrapText="1"/>
    </xf>
    <xf numFmtId="0" fontId="76" fillId="0" borderId="42" xfId="110" applyFont="1" applyFill="1" applyBorder="1" applyAlignment="1">
      <alignment horizontal="center" vertical="center" wrapText="1"/>
    </xf>
    <xf numFmtId="0" fontId="76" fillId="0" borderId="35" xfId="110" applyFont="1" applyFill="1" applyBorder="1" applyAlignment="1">
      <alignment horizontal="center" vertical="center" wrapText="1"/>
    </xf>
    <xf numFmtId="0" fontId="81" fillId="25" borderId="31" xfId="0" applyFont="1" applyFill="1" applyBorder="1" applyAlignment="1">
      <alignment horizontal="center" vertical="center" wrapText="1"/>
    </xf>
    <xf numFmtId="0" fontId="81" fillId="25" borderId="42" xfId="0" applyFont="1" applyFill="1" applyBorder="1" applyAlignment="1">
      <alignment vertical="center" wrapText="1"/>
    </xf>
    <xf numFmtId="0" fontId="81" fillId="25" borderId="35" xfId="0" applyFont="1" applyFill="1" applyBorder="1" applyAlignment="1">
      <alignment vertical="center" wrapText="1"/>
    </xf>
  </cellXfs>
  <cellStyles count="130">
    <cellStyle name="20% - 1. jelölőszín" xfId="1"/>
    <cellStyle name="20% - 2. jelölőszín" xfId="2"/>
    <cellStyle name="20% - 3. jelölőszín" xfId="3"/>
    <cellStyle name="20% - 4. jelölőszín" xfId="4"/>
    <cellStyle name="20% - 5. jelölőszín" xfId="5"/>
    <cellStyle name="20% - 6. jelölőszín" xfId="6"/>
    <cellStyle name="20% - Accent1" xfId="7"/>
    <cellStyle name="20% - Accent2" xfId="8"/>
    <cellStyle name="20% - Accent3" xfId="9"/>
    <cellStyle name="20% - Accent4" xfId="10"/>
    <cellStyle name="20% - Accent5" xfId="11"/>
    <cellStyle name="20% - Accent6" xfId="12"/>
    <cellStyle name="20% - Énfasis1" xfId="13"/>
    <cellStyle name="20% - Énfasis2" xfId="14"/>
    <cellStyle name="20% - Énfasis3" xfId="15"/>
    <cellStyle name="20% - Énfasis4" xfId="16"/>
    <cellStyle name="20% - Énfasis5" xfId="17"/>
    <cellStyle name="20% - Énfasis6" xfId="18"/>
    <cellStyle name="40% - 1. jelölőszín" xfId="19"/>
    <cellStyle name="40% - 2. jelölőszín" xfId="20"/>
    <cellStyle name="40% - 3. jelölőszín" xfId="21"/>
    <cellStyle name="40% - 4. jelölőszín" xfId="22"/>
    <cellStyle name="40% - 5. jelölőszín" xfId="23"/>
    <cellStyle name="40% - 6. jelölőszín" xfId="24"/>
    <cellStyle name="40% - Accent1" xfId="25"/>
    <cellStyle name="40% - Accent2" xfId="26"/>
    <cellStyle name="40% - Accent3" xfId="27"/>
    <cellStyle name="40% - Accent4" xfId="28"/>
    <cellStyle name="40% - Accent5" xfId="29"/>
    <cellStyle name="40% - Accent6" xfId="30"/>
    <cellStyle name="40% - Énfasis1" xfId="31"/>
    <cellStyle name="40% - Énfasis2" xfId="32"/>
    <cellStyle name="40% - Énfasis3" xfId="33"/>
    <cellStyle name="40% - Énfasis4" xfId="34"/>
    <cellStyle name="40% - Énfasis5" xfId="35"/>
    <cellStyle name="40% - Énfasis6" xfId="36"/>
    <cellStyle name="60% - 1. jelölőszín" xfId="37"/>
    <cellStyle name="60% - 2. jelölőszín" xfId="38"/>
    <cellStyle name="60% - 3. jelölőszín" xfId="39"/>
    <cellStyle name="60% - 4. jelölőszín" xfId="40"/>
    <cellStyle name="60% - 5. jelölőszín" xfId="41"/>
    <cellStyle name="60% - 6. jelölőszín" xfId="42"/>
    <cellStyle name="60% - Accent1" xfId="43"/>
    <cellStyle name="60% - Accent2" xfId="44"/>
    <cellStyle name="60% - Accent3" xfId="45"/>
    <cellStyle name="60% - Accent4" xfId="46"/>
    <cellStyle name="60% - Accent5" xfId="47"/>
    <cellStyle name="60% - Accent6" xfId="48"/>
    <cellStyle name="60% - Énfasis1" xfId="49"/>
    <cellStyle name="60% - Énfasis2" xfId="50"/>
    <cellStyle name="60% - Énfasis3" xfId="51"/>
    <cellStyle name="60% - Énfasis4" xfId="52"/>
    <cellStyle name="60% - Énfasis5" xfId="53"/>
    <cellStyle name="60% - Énfasis6" xfId="54"/>
    <cellStyle name="Bad" xfId="55"/>
    <cellStyle name="Bevitel" xfId="56"/>
    <cellStyle name="Buena" xfId="57"/>
    <cellStyle name="Calculation" xfId="58"/>
    <cellStyle name="Cálculo" xfId="59"/>
    <cellStyle name="Celda de comprobación" xfId="60"/>
    <cellStyle name="Celda vinculada" xfId="61"/>
    <cellStyle name="Cím" xfId="63"/>
    <cellStyle name="Címsor 1" xfId="64"/>
    <cellStyle name="Címsor 2" xfId="65"/>
    <cellStyle name="Címsor 3" xfId="66"/>
    <cellStyle name="Címsor 4" xfId="67"/>
    <cellStyle name="Check Cell" xfId="62"/>
    <cellStyle name="Ellenőrzőcella" xfId="68"/>
    <cellStyle name="Encabezado 4" xfId="69"/>
    <cellStyle name="Énfasis1" xfId="70"/>
    <cellStyle name="Énfasis2" xfId="71"/>
    <cellStyle name="Énfasis3" xfId="72"/>
    <cellStyle name="Énfasis4" xfId="73"/>
    <cellStyle name="Énfasis5" xfId="74"/>
    <cellStyle name="Énfasis6" xfId="75"/>
    <cellStyle name="Entrada" xfId="76"/>
    <cellStyle name="Explanatory Text" xfId="77"/>
    <cellStyle name="Figyelmeztetés" xfId="78"/>
    <cellStyle name="Good" xfId="79"/>
    <cellStyle name="Heading 1" xfId="80"/>
    <cellStyle name="Heading 2" xfId="81"/>
    <cellStyle name="Heading 3" xfId="82"/>
    <cellStyle name="Heading 4" xfId="83"/>
    <cellStyle name="Hipervínculo" xfId="86" builtinId="8"/>
    <cellStyle name="Hipervínculo 2" xfId="84"/>
    <cellStyle name="Hivatkozott cella" xfId="85"/>
    <cellStyle name="Hyperlink_20090914_1805 Meneau_COREP ON COREP amendments (GSD) + FR" xfId="87"/>
    <cellStyle name="Incorrecto" xfId="88"/>
    <cellStyle name="Input" xfId="89"/>
    <cellStyle name="Jegyzet" xfId="90"/>
    <cellStyle name="Jelölőszín (1)" xfId="91"/>
    <cellStyle name="Jelölőszín (2)" xfId="92"/>
    <cellStyle name="Jelölőszín (3)" xfId="93"/>
    <cellStyle name="Jelölőszín (4)" xfId="94"/>
    <cellStyle name="Jelölőszín (5)" xfId="95"/>
    <cellStyle name="Jelölőszín (6)" xfId="96"/>
    <cellStyle name="Jó" xfId="97"/>
    <cellStyle name="Kimenet" xfId="98"/>
    <cellStyle name="Lien hypertexte 2" xfId="99"/>
    <cellStyle name="Lien hypertexte 3" xfId="100"/>
    <cellStyle name="Linked Cell" xfId="101"/>
    <cellStyle name="Magyarázó szöveg" xfId="102"/>
    <cellStyle name="Neutral" xfId="103"/>
    <cellStyle name="Normal" xfId="0" builtinId="0"/>
    <cellStyle name="Normal 2" xfId="104"/>
    <cellStyle name="Normal 2 2" xfId="105"/>
    <cellStyle name="Normal 2_20091223_1253 Lago_COREP ON ES proposal on SEC templates" xfId="106"/>
    <cellStyle name="Normal 3" xfId="107"/>
    <cellStyle name="Normal 3 2" xfId="108"/>
    <cellStyle name="Normal 3_20091223_1253 Lago_COREP ON ES proposal on SEC templates" xfId="109"/>
    <cellStyle name="Normal_03 STA 2" xfId="129"/>
    <cellStyle name="Normal_23 OTH 3 AFF" xfId="110"/>
    <cellStyle name="Notas" xfId="111"/>
    <cellStyle name="Note" xfId="112"/>
    <cellStyle name="Összesen" xfId="113"/>
    <cellStyle name="Output" xfId="114"/>
    <cellStyle name="Rossz" xfId="115"/>
    <cellStyle name="Salida" xfId="116"/>
    <cellStyle name="Semleges" xfId="117"/>
    <cellStyle name="Standard_20100106 GL04rev2 Documentation of changes" xfId="118"/>
    <cellStyle name="Számítás" xfId="119"/>
    <cellStyle name="Texto de advertencia" xfId="120"/>
    <cellStyle name="Texto explicativo" xfId="121"/>
    <cellStyle name="Title" xfId="122"/>
    <cellStyle name="Título" xfId="123"/>
    <cellStyle name="Título 1" xfId="124"/>
    <cellStyle name="Título 2" xfId="125"/>
    <cellStyle name="Título 3" xfId="126"/>
    <cellStyle name="Título_20091015 DE_Proposed amendments to CR SEC_MKR" xfId="127"/>
    <cellStyle name="Warning Text" xfId="128"/>
  </cellStyles>
  <dxfs count="0"/>
  <tableStyles count="0" defaultTableStyle="TableStyleMedium9" defaultPivotStyle="PivotStyleLight16"/>
  <colors>
    <mruColors>
      <color rgb="FF008000"/>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P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EP"/>
      <sheetName val="NAVI"/>
      <sheetName val="Cells"/>
      <sheetName val="BASE"/>
      <sheetName val="MC"/>
      <sheetName val="AP"/>
      <sheetName val="AT"/>
      <sheetName val="CG"/>
      <sheetName val="CU"/>
      <sheetName val="EC"/>
      <sheetName val="GA"/>
      <sheetName val="IU"/>
      <sheetName val="PI"/>
      <sheetName val="PO"/>
      <sheetName val="RT"/>
      <sheetName val="SE"/>
      <sheetName val="TI"/>
      <sheetName val="TR"/>
      <sheetName val="Map"/>
    </sheetNames>
    <sheetDataSet>
      <sheetData sheetId="0"/>
      <sheetData sheetId="1"/>
      <sheetData sheetId="2"/>
      <sheetData sheetId="3">
        <row r="2">
          <cell r="A2" t="str">
            <v>[DPM.xlsx]BASE!E2</v>
          </cell>
          <cell r="F2" t="str">
            <v>Fondos propios para propósito de solvencia [CA, GS]</v>
          </cell>
        </row>
        <row r="3">
          <cell r="A3" t="str">
            <v>[DPM.xlsx]BASE!E3</v>
          </cell>
          <cell r="F3" t="str">
            <v>Requerimientos de Capital [CA, GS]</v>
          </cell>
        </row>
        <row r="5">
          <cell r="A5" t="str">
            <v>[DPM.xlsx]BASE!E5</v>
          </cell>
          <cell r="F5" t="str">
            <v>Riesgo de crédito (crédito, contrapartida de crédito, riesgo de dilución y entrega)</v>
          </cell>
        </row>
        <row r="6">
          <cell r="A6" t="str">
            <v>[DPM.xlsx]BASE!E6</v>
          </cell>
        </row>
        <row r="7">
          <cell r="A7" t="str">
            <v>[DPM.xlsx]BASE!E7</v>
          </cell>
        </row>
        <row r="8">
          <cell r="A8" t="str">
            <v>[DPM.xlsx]BASE!E8</v>
          </cell>
        </row>
        <row r="9">
          <cell r="A9" t="str">
            <v>[DPM.xlsx]BASE!E9</v>
          </cell>
        </row>
        <row r="10">
          <cell r="A10" t="str">
            <v>[DPM.xlsx]BASE!E10</v>
          </cell>
        </row>
        <row r="11">
          <cell r="A11" t="str">
            <v>[DPM.xlsx]BASE!E11</v>
          </cell>
          <cell r="F11" t="str">
            <v>Items de Memorando [CA]</v>
          </cell>
        </row>
      </sheetData>
      <sheetData sheetId="4">
        <row r="2">
          <cell r="A2" t="str">
            <v>[DPM.xlsx]MC!E2</v>
          </cell>
        </row>
        <row r="3">
          <cell r="A3" t="str">
            <v>[DPM.xlsx]MC!E3</v>
          </cell>
        </row>
        <row r="4">
          <cell r="A4" t="str">
            <v>[DPM.xlsx]MC!E4</v>
          </cell>
        </row>
        <row r="5">
          <cell r="A5" t="str">
            <v>[DPM.xlsx]MC!E5</v>
          </cell>
        </row>
        <row r="6">
          <cell r="A6" t="str">
            <v>[DPM.xlsx]MC!E6</v>
          </cell>
        </row>
        <row r="7">
          <cell r="A7" t="str">
            <v>[DPM.xlsx]MC!E7</v>
          </cell>
        </row>
        <row r="8">
          <cell r="A8" t="str">
            <v>[DPM.xlsx]MC!E8</v>
          </cell>
        </row>
        <row r="9">
          <cell r="A9" t="str">
            <v>[DPM.xlsx]MC!E9</v>
          </cell>
        </row>
        <row r="10">
          <cell r="A10" t="str">
            <v>[DPM.xlsx]MC!E10</v>
          </cell>
        </row>
        <row r="11">
          <cell r="A11" t="str">
            <v>[DPM.xlsx]MC!E11</v>
          </cell>
        </row>
        <row r="12">
          <cell r="A12" t="str">
            <v>[DPM.xlsx]MC!E12</v>
          </cell>
        </row>
        <row r="13">
          <cell r="A13" t="str">
            <v>[DPM.xlsx]MC!E13</v>
          </cell>
        </row>
        <row r="14">
          <cell r="A14" t="str">
            <v>[DPM.xlsx]MC!E14</v>
          </cell>
        </row>
        <row r="15">
          <cell r="A15" t="str">
            <v>[DPM.xlsx]MC!E15</v>
          </cell>
        </row>
        <row r="16">
          <cell r="A16" t="str">
            <v>[DPM.xlsx]MC!E16</v>
          </cell>
        </row>
        <row r="17">
          <cell r="A17" t="str">
            <v>[DPM.xlsx]MC!E17</v>
          </cell>
        </row>
        <row r="18">
          <cell r="A18" t="str">
            <v>[DPM.xlsx]MC!E18</v>
          </cell>
        </row>
        <row r="19">
          <cell r="A19" t="str">
            <v>[DPM.xlsx]MC!E19</v>
          </cell>
        </row>
        <row r="20">
          <cell r="A20" t="str">
            <v>[DPM.xlsx]MC!E20</v>
          </cell>
        </row>
        <row r="21">
          <cell r="A21" t="str">
            <v>[DPM.xlsx]MC!E21</v>
          </cell>
        </row>
        <row r="22">
          <cell r="A22" t="str">
            <v>[DPM.xlsx]MC!E22</v>
          </cell>
        </row>
        <row r="23">
          <cell r="A23" t="str">
            <v>[DPM.xlsx]MC!E23</v>
          </cell>
        </row>
        <row r="24">
          <cell r="A24" t="str">
            <v>[DPM.xlsx]MC!E24</v>
          </cell>
        </row>
        <row r="25">
          <cell r="A25" t="str">
            <v>[DPM.xlsx]MC!E25</v>
          </cell>
        </row>
        <row r="26">
          <cell r="A26" t="str">
            <v>[DPM.xlsx]MC!E26</v>
          </cell>
        </row>
        <row r="27">
          <cell r="A27" t="str">
            <v>[DPM.xlsx]MC!E27</v>
          </cell>
        </row>
        <row r="28">
          <cell r="A28" t="str">
            <v>[DPM.xlsx]MC!E28</v>
          </cell>
        </row>
        <row r="29">
          <cell r="A29" t="str">
            <v>[DPM.xlsx]MC!E29</v>
          </cell>
        </row>
        <row r="30">
          <cell r="A30" t="str">
            <v>[DPM.xlsx]MC!E30</v>
          </cell>
        </row>
        <row r="31">
          <cell r="A31" t="str">
            <v>[DPM.xlsx]MC!E31</v>
          </cell>
        </row>
        <row r="32">
          <cell r="A32" t="str">
            <v>[DPM.xlsx]MC!E32</v>
          </cell>
        </row>
        <row r="33">
          <cell r="A33" t="str">
            <v>[DPM.xlsx]MC!E33</v>
          </cell>
        </row>
        <row r="34">
          <cell r="A34" t="str">
            <v>[DPM.xlsx]MC!E34</v>
          </cell>
        </row>
        <row r="35">
          <cell r="A35" t="str">
            <v>[DPM.xlsx]MC!E35</v>
          </cell>
        </row>
        <row r="36">
          <cell r="A36" t="str">
            <v>[DPM.xlsx]MC!E36</v>
          </cell>
        </row>
        <row r="37">
          <cell r="A37" t="str">
            <v>[DPM.xlsx]MC!E37</v>
          </cell>
        </row>
        <row r="38">
          <cell r="A38" t="str">
            <v>[DPM.xlsx]MC!E38</v>
          </cell>
        </row>
        <row r="39">
          <cell r="A39" t="str">
            <v>[DPM.xlsx]MC!E39</v>
          </cell>
        </row>
        <row r="40">
          <cell r="A40" t="str">
            <v>[DPM.xlsx]MC!E40</v>
          </cell>
        </row>
        <row r="41">
          <cell r="A41" t="str">
            <v>[DPM.xlsx]MC!E41</v>
          </cell>
        </row>
        <row r="42">
          <cell r="A42" t="str">
            <v>[DPM.xlsx]MC!E42</v>
          </cell>
        </row>
        <row r="43">
          <cell r="A43" t="str">
            <v>[DPM.xlsx]MC!E43</v>
          </cell>
        </row>
        <row r="44">
          <cell r="A44" t="str">
            <v>[DPM.xlsx]MC!E44</v>
          </cell>
        </row>
        <row r="45">
          <cell r="A45" t="str">
            <v>[DPM.xlsx]MC!E45</v>
          </cell>
        </row>
        <row r="46">
          <cell r="A46" t="str">
            <v>[DPM.xlsx]MC!E46</v>
          </cell>
        </row>
        <row r="47">
          <cell r="A47" t="str">
            <v>[DPM.xlsx]MC!E47</v>
          </cell>
        </row>
        <row r="48">
          <cell r="A48" t="str">
            <v>[DPM.xlsx]MC!E48</v>
          </cell>
        </row>
        <row r="49">
          <cell r="A49" t="str">
            <v>[DPM.xlsx]MC!E49</v>
          </cell>
        </row>
        <row r="50">
          <cell r="A50" t="str">
            <v>[DPM.xlsx]MC!E50</v>
          </cell>
        </row>
        <row r="51">
          <cell r="A51" t="str">
            <v>[DPM.xlsx]MC!E51</v>
          </cell>
        </row>
        <row r="52">
          <cell r="A52" t="str">
            <v>[DPM.xlsx]MC!E52</v>
          </cell>
        </row>
        <row r="53">
          <cell r="A53" t="str">
            <v>[DPM.xlsx]MC!E53</v>
          </cell>
        </row>
        <row r="54">
          <cell r="A54" t="str">
            <v>[DPM.xlsx]MC!E54</v>
          </cell>
        </row>
        <row r="55">
          <cell r="A55" t="str">
            <v>[DPM.xlsx]MC!E55</v>
          </cell>
        </row>
        <row r="56">
          <cell r="A56" t="str">
            <v>[DPM.xlsx]MC!E56</v>
          </cell>
        </row>
        <row r="57">
          <cell r="A57" t="str">
            <v>[DPM.xlsx]MC!E57</v>
          </cell>
        </row>
        <row r="58">
          <cell r="A58" t="str">
            <v>[DPM.xlsx]MC!E58</v>
          </cell>
        </row>
        <row r="59">
          <cell r="A59" t="str">
            <v>[DPM.xlsx]MC!E59</v>
          </cell>
        </row>
        <row r="60">
          <cell r="A60" t="str">
            <v>[DPM.xlsx]MC!E60</v>
          </cell>
        </row>
        <row r="61">
          <cell r="A61" t="str">
            <v>[DPM.xlsx]MC!E61</v>
          </cell>
        </row>
        <row r="62">
          <cell r="A62" t="str">
            <v>[DPM.xlsx]MC!E62</v>
          </cell>
        </row>
        <row r="63">
          <cell r="A63" t="str">
            <v>[DPM.xlsx]MC!E63</v>
          </cell>
        </row>
        <row r="64">
          <cell r="A64" t="str">
            <v>[DPM.xlsx]MC!E64</v>
          </cell>
        </row>
        <row r="65">
          <cell r="A65" t="str">
            <v>[DPM.xlsx]MC!E65</v>
          </cell>
        </row>
        <row r="66">
          <cell r="A66" t="str">
            <v>[DPM.xlsx]MC!E66</v>
          </cell>
        </row>
        <row r="67">
          <cell r="A67" t="str">
            <v>[DPM.xlsx]MC!E67</v>
          </cell>
        </row>
        <row r="68">
          <cell r="A68" t="str">
            <v>[DPM.xlsx]MC!E68</v>
          </cell>
        </row>
        <row r="69">
          <cell r="A69" t="str">
            <v>[DPM.xlsx]MC!E69</v>
          </cell>
        </row>
        <row r="70">
          <cell r="A70" t="str">
            <v>[DPM.xlsx]MC!E70</v>
          </cell>
        </row>
        <row r="71">
          <cell r="A71" t="str">
            <v>[DPM.xlsx]MC!E71</v>
          </cell>
        </row>
        <row r="72">
          <cell r="A72" t="str">
            <v>[DPM.xlsx]MC!E72</v>
          </cell>
        </row>
        <row r="73">
          <cell r="A73" t="str">
            <v>[DPM.xlsx]MC!E73</v>
          </cell>
        </row>
        <row r="74">
          <cell r="A74" t="str">
            <v>[DPM.xlsx]MC!E74</v>
          </cell>
        </row>
        <row r="75">
          <cell r="A75" t="str">
            <v>[DPM.xlsx]MC!E75</v>
          </cell>
        </row>
        <row r="76">
          <cell r="A76" t="str">
            <v>[DPM.xlsx]MC!E76</v>
          </cell>
        </row>
        <row r="77">
          <cell r="A77" t="str">
            <v>[DPM.xlsx]MC!E77</v>
          </cell>
        </row>
        <row r="78">
          <cell r="A78" t="str">
            <v>[DPM.xlsx]MC!E78</v>
          </cell>
        </row>
        <row r="79">
          <cell r="A79" t="str">
            <v>[DPM.xlsx]MC!E79</v>
          </cell>
        </row>
        <row r="80">
          <cell r="A80" t="str">
            <v>[DPM.xlsx]MC!E80</v>
          </cell>
        </row>
        <row r="81">
          <cell r="A81" t="str">
            <v>[DPM.xlsx]MC!E81</v>
          </cell>
        </row>
        <row r="82">
          <cell r="A82" t="str">
            <v>[DPM.xlsx]MC!E82</v>
          </cell>
        </row>
        <row r="83">
          <cell r="A83" t="str">
            <v>[DPM.xlsx]MC!E83</v>
          </cell>
        </row>
        <row r="84">
          <cell r="A84" t="str">
            <v>[DPM.xlsx]MC!E84</v>
          </cell>
        </row>
        <row r="85">
          <cell r="A85" t="str">
            <v>[DPM.xlsx]MC!E85</v>
          </cell>
        </row>
        <row r="86">
          <cell r="A86" t="str">
            <v>[DPM.xlsx]MC!E86</v>
          </cell>
        </row>
        <row r="87">
          <cell r="A87" t="str">
            <v>[DPM.xlsx]MC!E87</v>
          </cell>
        </row>
        <row r="88">
          <cell r="A88" t="str">
            <v>[DPM.xlsx]MC!E88</v>
          </cell>
        </row>
        <row r="89">
          <cell r="A89" t="str">
            <v>[DPM.xlsx]MC!E89</v>
          </cell>
        </row>
        <row r="90">
          <cell r="A90" t="str">
            <v>[DPM.xlsx]MC!E90</v>
          </cell>
        </row>
        <row r="91">
          <cell r="A91" t="str">
            <v>[DPM.xlsx]MC!E91</v>
          </cell>
        </row>
        <row r="92">
          <cell r="A92" t="str">
            <v>[DPM.xlsx]MC!E92</v>
          </cell>
        </row>
        <row r="93">
          <cell r="A93" t="str">
            <v>[DPM.xlsx]MC!E93</v>
          </cell>
        </row>
        <row r="94">
          <cell r="A94" t="str">
            <v>[DPM.xlsx]MC!E94</v>
          </cell>
        </row>
        <row r="95">
          <cell r="A95" t="str">
            <v>[DPM.xlsx]MC!E95</v>
          </cell>
        </row>
        <row r="96">
          <cell r="A96" t="str">
            <v>[DPM.xlsx]MC!E96</v>
          </cell>
        </row>
        <row r="97">
          <cell r="A97" t="str">
            <v>[DPM.xlsx]MC!E97</v>
          </cell>
        </row>
        <row r="98">
          <cell r="A98" t="str">
            <v>[DPM.xlsx]MC!E98</v>
          </cell>
        </row>
        <row r="99">
          <cell r="A99" t="str">
            <v>[DPM.xlsx]MC!E99</v>
          </cell>
        </row>
        <row r="100">
          <cell r="A100" t="str">
            <v>[DPM.xlsx]MC!E100</v>
          </cell>
        </row>
        <row r="101">
          <cell r="A101" t="str">
            <v>[DPM.xlsx]MC!E101</v>
          </cell>
        </row>
        <row r="102">
          <cell r="A102" t="str">
            <v>[DPM.xlsx]MC!E102</v>
          </cell>
        </row>
        <row r="103">
          <cell r="A103" t="str">
            <v>[DPM.xlsx]MC!E103</v>
          </cell>
        </row>
        <row r="104">
          <cell r="A104" t="str">
            <v>[DPM.xlsx]MC!E104</v>
          </cell>
        </row>
        <row r="105">
          <cell r="A105" t="str">
            <v>[DPM.xlsx]MC!E105</v>
          </cell>
        </row>
        <row r="106">
          <cell r="A106" t="str">
            <v>[DPM.xlsx]MC!E106</v>
          </cell>
        </row>
        <row r="107">
          <cell r="A107" t="str">
            <v>[DPM.xlsx]MC!E107</v>
          </cell>
        </row>
        <row r="108">
          <cell r="A108" t="str">
            <v>[DPM.xlsx]MC!E108</v>
          </cell>
        </row>
        <row r="109">
          <cell r="A109" t="str">
            <v>[DPM.xlsx]MC!E109</v>
          </cell>
        </row>
        <row r="110">
          <cell r="A110" t="str">
            <v>[DPM.xlsx]MC!E110</v>
          </cell>
        </row>
        <row r="111">
          <cell r="A111" t="str">
            <v>[DPM.xlsx]MC!E111</v>
          </cell>
        </row>
        <row r="112">
          <cell r="A112" t="str">
            <v>[DPM.xlsx]MC!E112</v>
          </cell>
        </row>
        <row r="113">
          <cell r="A113" t="str">
            <v>[DPM.xlsx]MC!E113</v>
          </cell>
        </row>
        <row r="114">
          <cell r="A114" t="str">
            <v>[DPM.xlsx]MC!E114</v>
          </cell>
        </row>
        <row r="115">
          <cell r="A115" t="str">
            <v>[DPM.xlsx]MC!E115</v>
          </cell>
        </row>
        <row r="116">
          <cell r="A116" t="str">
            <v>[DPM.xlsx]MC!E116</v>
          </cell>
        </row>
        <row r="117">
          <cell r="A117" t="str">
            <v>[DPM.xlsx]MC!E117</v>
          </cell>
        </row>
        <row r="118">
          <cell r="A118" t="str">
            <v>[DPM.xlsx]MC!E118</v>
          </cell>
        </row>
        <row r="119">
          <cell r="A119" t="str">
            <v>[DPM.xlsx]MC!E119</v>
          </cell>
        </row>
        <row r="120">
          <cell r="A120" t="str">
            <v>[DPM.xlsx]MC!E120</v>
          </cell>
        </row>
        <row r="121">
          <cell r="A121" t="str">
            <v>[DPM.xlsx]MC!E121</v>
          </cell>
        </row>
        <row r="122">
          <cell r="A122" t="str">
            <v>[DPM.xlsx]MC!E122</v>
          </cell>
        </row>
        <row r="123">
          <cell r="A123" t="str">
            <v>[DPM.xlsx]MC!E123</v>
          </cell>
        </row>
        <row r="124">
          <cell r="A124" t="str">
            <v>[DPM.xlsx]MC!E124</v>
          </cell>
        </row>
        <row r="125">
          <cell r="A125" t="str">
            <v>[DPM.xlsx]MC!E125</v>
          </cell>
        </row>
        <row r="126">
          <cell r="A126" t="str">
            <v>[DPM.xlsx]MC!E126</v>
          </cell>
        </row>
        <row r="127">
          <cell r="A127" t="str">
            <v>[DPM.xlsx]MC!E127</v>
          </cell>
        </row>
        <row r="128">
          <cell r="A128" t="str">
            <v>[DPM.xlsx]MC!E128</v>
          </cell>
        </row>
        <row r="130">
          <cell r="A130" t="str">
            <v>[DPM.xlsx]MC!E130</v>
          </cell>
        </row>
        <row r="131">
          <cell r="A131" t="str">
            <v>[DPM.xlsx]MC!E131</v>
          </cell>
          <cell r="F131" t="str">
            <v xml:space="preserve">Total Own funds </v>
          </cell>
        </row>
        <row r="132">
          <cell r="A132" t="str">
            <v>[DPM.xlsx]MC!E132</v>
          </cell>
        </row>
        <row r="133">
          <cell r="A133" t="str">
            <v>[DPM.xlsx]MC!E133</v>
          </cell>
        </row>
        <row r="134">
          <cell r="A134" t="str">
            <v>[DPM.xlsx]MC!E134</v>
          </cell>
        </row>
        <row r="135">
          <cell r="A135" t="str">
            <v>[DPM.xlsx]MC!E135</v>
          </cell>
        </row>
        <row r="137">
          <cell r="A137" t="str">
            <v>[DPM.xlsx]MC!E137</v>
          </cell>
          <cell r="D137" t="str">
            <v xml:space="preserve"> Is it a Total?</v>
          </cell>
        </row>
        <row r="138">
          <cell r="A138" t="str">
            <v>[DPM.xlsx]MC!E138</v>
          </cell>
        </row>
        <row r="139">
          <cell r="A139" t="str">
            <v>[DPM.xlsx]MC!E139</v>
          </cell>
        </row>
        <row r="140">
          <cell r="A140" t="str">
            <v>[DPM.xlsx]MC!E140</v>
          </cell>
        </row>
        <row r="198">
          <cell r="A198" t="str">
            <v>[DPM.xlsx]MC!E198</v>
          </cell>
        </row>
        <row r="199">
          <cell r="A199" t="str">
            <v>[DPM.xlsx]MC!E199</v>
          </cell>
        </row>
        <row r="205">
          <cell r="A205" t="str">
            <v>[DPM.xlsx]MC!E205</v>
          </cell>
        </row>
        <row r="206">
          <cell r="A206" t="str">
            <v>[DPM.xlsx]MC!E206</v>
          </cell>
        </row>
        <row r="207">
          <cell r="A207" t="str">
            <v>[DPM.xlsx]MC!E207</v>
          </cell>
          <cell r="F207" t="str">
            <v>Credit, counterparty credit,  dilution risks, free deliverie and settlement/delivery risk</v>
          </cell>
        </row>
        <row r="208">
          <cell r="A208" t="str">
            <v>[DPM.xlsx]MC!E208</v>
          </cell>
        </row>
        <row r="209">
          <cell r="A209" t="str">
            <v>[DPM.xlsx]MC!E209</v>
          </cell>
        </row>
        <row r="210">
          <cell r="A210" t="str">
            <v>[DPM.xlsx]MC!E210</v>
          </cell>
        </row>
        <row r="212">
          <cell r="A212" t="str">
            <v>[DPM.xlsx]MC!E212</v>
          </cell>
        </row>
        <row r="213">
          <cell r="A213" t="str">
            <v>[DPM.xlsx]MC!E213</v>
          </cell>
        </row>
        <row r="214">
          <cell r="A214" t="str">
            <v>[DPM.xlsx]MC!E214</v>
          </cell>
        </row>
        <row r="215">
          <cell r="A215" t="str">
            <v>[DPM.xlsx]MC!E215</v>
          </cell>
        </row>
        <row r="216">
          <cell r="A216" t="str">
            <v>[DPM.xlsx]MC!E216</v>
          </cell>
        </row>
        <row r="217">
          <cell r="A217" t="str">
            <v>[DPM.xlsx]MC!E217</v>
          </cell>
        </row>
        <row r="218">
          <cell r="A218" t="str">
            <v>[DPM.xlsx]MC!E218</v>
          </cell>
        </row>
        <row r="219">
          <cell r="A219" t="str">
            <v>[DPM.xlsx]MC!E219</v>
          </cell>
        </row>
        <row r="220">
          <cell r="A220" t="str">
            <v>[DPM.xlsx]MC!E220</v>
          </cell>
        </row>
        <row r="221">
          <cell r="A221" t="str">
            <v>[DPM.xlsx]MC!E221</v>
          </cell>
        </row>
        <row r="222">
          <cell r="A222" t="str">
            <v>[DPM.xlsx]MC!E222</v>
          </cell>
        </row>
        <row r="223">
          <cell r="A223" t="str">
            <v>[DPM.xlsx]MC!E223</v>
          </cell>
        </row>
        <row r="224">
          <cell r="A224" t="str">
            <v>[DPM.xlsx]MC!E224</v>
          </cell>
        </row>
        <row r="227">
          <cell r="A227" t="str">
            <v>[DPM.xlsx]MC!E227</v>
          </cell>
        </row>
        <row r="228">
          <cell r="A228" t="str">
            <v>[DPM.xlsx]MC!E228</v>
          </cell>
          <cell r="F228" t="str">
            <v>Entity Name</v>
          </cell>
        </row>
        <row r="229">
          <cell r="A229" t="str">
            <v>[DPM.xlsx]MC!E229</v>
          </cell>
        </row>
        <row r="230">
          <cell r="A230" t="str">
            <v>[DPM.xlsx]MC!E230</v>
          </cell>
        </row>
        <row r="231">
          <cell r="A231" t="str">
            <v>[DPM.xlsx]MC!E231</v>
          </cell>
        </row>
        <row r="232">
          <cell r="A232" t="str">
            <v>[DPM.xlsx]MC!E232</v>
          </cell>
        </row>
      </sheetData>
      <sheetData sheetId="5">
        <row r="3">
          <cell r="A3" t="str">
            <v>[DPM.xlsx]AP!E3</v>
          </cell>
        </row>
        <row r="4">
          <cell r="A4" t="str">
            <v>[DPM.xlsx]AP!E4</v>
          </cell>
          <cell r="F4" t="str">
            <v>SA exposures classes excluding securitisation positions</v>
          </cell>
        </row>
        <row r="5">
          <cell r="A5" t="str">
            <v>[DPM.xlsx]AP!E5</v>
          </cell>
        </row>
        <row r="11">
          <cell r="A11" t="str">
            <v>[DPM.xlsx]AP!E11</v>
          </cell>
        </row>
        <row r="12">
          <cell r="A12" t="str">
            <v>[DPM.xlsx]AP!E12</v>
          </cell>
        </row>
        <row r="13">
          <cell r="A13" t="str">
            <v>[DPM.xlsx]AP!E13</v>
          </cell>
        </row>
        <row r="14">
          <cell r="A14" t="str">
            <v>[DPM.xlsx]AP!E14</v>
          </cell>
        </row>
        <row r="21">
          <cell r="A21" t="str">
            <v>[DPM.xlsx]AP!E21</v>
          </cell>
        </row>
        <row r="27">
          <cell r="A27" t="str">
            <v>[DPM.xlsx]AP!E27</v>
          </cell>
        </row>
        <row r="77">
          <cell r="A77" t="str">
            <v>[DPM.xlsx]AP!E77</v>
          </cell>
        </row>
        <row r="82">
          <cell r="A82" t="str">
            <v>[DPM.xlsx]AP!E82</v>
          </cell>
        </row>
        <row r="83">
          <cell r="A83" t="str">
            <v>[DPM.xlsx]AP!E83</v>
          </cell>
        </row>
        <row r="86">
          <cell r="A86" t="str">
            <v>[DPM.xlsx]AP!E86</v>
          </cell>
        </row>
      </sheetData>
      <sheetData sheetId="6">
        <row r="6">
          <cell r="A6" t="str">
            <v>[DPM.xlsx]AT!E6</v>
          </cell>
          <cell r="F6" t="str">
            <v>Capital requirements</v>
          </cell>
        </row>
        <row r="51">
          <cell r="A51" t="str">
            <v>[DPM.xlsx]AT!E51</v>
          </cell>
        </row>
        <row r="72">
          <cell r="A72" t="str">
            <v>[DPM.xlsx]AT!E72</v>
          </cell>
        </row>
        <row r="84">
          <cell r="A84" t="str">
            <v>[DPM.xlsx]AT!E84</v>
          </cell>
        </row>
      </sheetData>
      <sheetData sheetId="7"/>
      <sheetData sheetId="8"/>
      <sheetData sheetId="9">
        <row r="4">
          <cell r="A4" t="str">
            <v>[DPM.xlsx]EC!E4</v>
          </cell>
        </row>
        <row r="5">
          <cell r="A5" t="str">
            <v>[DPM.xlsx]EC!E5</v>
          </cell>
        </row>
        <row r="6">
          <cell r="A6" t="str">
            <v>[DPM.xlsx]EC!E6</v>
          </cell>
        </row>
        <row r="7">
          <cell r="A7" t="str">
            <v>[DPM.xlsx]EC!E7</v>
          </cell>
        </row>
        <row r="8">
          <cell r="A8" t="str">
            <v>[DPM.xlsx]EC!E8</v>
          </cell>
        </row>
        <row r="9">
          <cell r="A9" t="str">
            <v>[DPM.xlsx]EC!E9</v>
          </cell>
        </row>
        <row r="10">
          <cell r="A10" t="str">
            <v>[DPM.xlsx]EC!E10</v>
          </cell>
        </row>
        <row r="12">
          <cell r="A12" t="str">
            <v>[DPM.xlsx]EC!E12</v>
          </cell>
        </row>
        <row r="14">
          <cell r="A14" t="str">
            <v>[DPM.xlsx]EC!E14</v>
          </cell>
        </row>
        <row r="17">
          <cell r="A17" t="str">
            <v>[DPM.xlsx]EC!E17</v>
          </cell>
        </row>
        <row r="18">
          <cell r="A18" t="str">
            <v>[DPM.xlsx]EC!E18</v>
          </cell>
        </row>
        <row r="19">
          <cell r="A19" t="str">
            <v>[DPM.xlsx]EC!E19</v>
          </cell>
        </row>
        <row r="20">
          <cell r="A20" t="str">
            <v>[DPM.xlsx]EC!E20</v>
          </cell>
        </row>
        <row r="21">
          <cell r="A21" t="str">
            <v>[DPM.xlsx]EC!E21</v>
          </cell>
        </row>
        <row r="22">
          <cell r="A22" t="str">
            <v>[DPM.xlsx]EC!E22</v>
          </cell>
        </row>
        <row r="32">
          <cell r="A32" t="str">
            <v>[DPM.xlsx]EC!E32</v>
          </cell>
        </row>
        <row r="33">
          <cell r="A33" t="str">
            <v>[DPM.xlsx]EC!E33</v>
          </cell>
        </row>
        <row r="34">
          <cell r="A34" t="str">
            <v>[DPM.xlsx]EC!E34</v>
          </cell>
        </row>
        <row r="35">
          <cell r="A35" t="str">
            <v>[DPM.xlsx]EC!E35</v>
          </cell>
        </row>
        <row r="36">
          <cell r="A36" t="str">
            <v>[DPM.xlsx]EC!E36</v>
          </cell>
        </row>
        <row r="37">
          <cell r="A37" t="str">
            <v>[DPM.xlsx]EC!E37</v>
          </cell>
        </row>
        <row r="38">
          <cell r="A38" t="str">
            <v>[DPM.xlsx]EC!E38</v>
          </cell>
        </row>
        <row r="39">
          <cell r="A39" t="str">
            <v>[DPM.xlsx]EC!E39</v>
          </cell>
        </row>
        <row r="40">
          <cell r="A40" t="str">
            <v>[DPM.xlsx]EC!E40</v>
          </cell>
        </row>
        <row r="41">
          <cell r="A41" t="str">
            <v>[DPM.xlsx]EC!E41</v>
          </cell>
        </row>
      </sheetData>
      <sheetData sheetId="10">
        <row r="3">
          <cell r="A3" t="str">
            <v>[DPM.xlsx]GA!E3</v>
          </cell>
        </row>
        <row r="16">
          <cell r="A16" t="str">
            <v>[DPM.xlsx]GA!E16</v>
          </cell>
        </row>
        <row r="17">
          <cell r="A17" t="str">
            <v>[DPM.xlsx]GA!E17</v>
          </cell>
        </row>
        <row r="18">
          <cell r="A18" t="str">
            <v>[DPM.xlsx]GA!E18</v>
          </cell>
        </row>
        <row r="19">
          <cell r="A19" t="str">
            <v>[DPM.xlsx]GA!E19</v>
          </cell>
        </row>
        <row r="20">
          <cell r="A20" t="str">
            <v>[DPM.xlsx]GA!E20</v>
          </cell>
        </row>
        <row r="21">
          <cell r="A21" t="str">
            <v>[DPM.xlsx]GA!E21</v>
          </cell>
        </row>
        <row r="22">
          <cell r="A22" t="str">
            <v>[DPM.xlsx]GA!E22</v>
          </cell>
        </row>
        <row r="23">
          <cell r="A23" t="str">
            <v>[DPM.xlsx]GA!E23</v>
          </cell>
        </row>
        <row r="24">
          <cell r="A24" t="str">
            <v>[DPM.xlsx]GA!E24</v>
          </cell>
        </row>
        <row r="25">
          <cell r="A25" t="str">
            <v>[DPM.xlsx]GA!E25</v>
          </cell>
        </row>
        <row r="26">
          <cell r="A26" t="str">
            <v>[DPM.xlsx]GA!E26</v>
          </cell>
        </row>
        <row r="27">
          <cell r="A27" t="str">
            <v>[DPM.xlsx]GA!E27</v>
          </cell>
        </row>
      </sheetData>
      <sheetData sheetId="11"/>
      <sheetData sheetId="12"/>
      <sheetData sheetId="13">
        <row r="5">
          <cell r="F5" t="str">
            <v>Banking book</v>
          </cell>
        </row>
      </sheetData>
      <sheetData sheetId="14">
        <row r="5">
          <cell r="A5" t="str">
            <v>[DPM.xlsx]RT!E5</v>
          </cell>
        </row>
        <row r="7">
          <cell r="A7" t="str">
            <v>[DPM.xlsx]RT!E7</v>
          </cell>
        </row>
        <row r="9">
          <cell r="A9" t="str">
            <v>[DPM.xlsx]RT!E9</v>
          </cell>
        </row>
        <row r="10">
          <cell r="A10" t="str">
            <v>[DPM.xlsx]RT!E10</v>
          </cell>
        </row>
      </sheetData>
      <sheetData sheetId="15"/>
      <sheetData sheetId="16"/>
      <sheetData sheetId="17">
        <row r="3">
          <cell r="A3" t="str">
            <v>[DPM.xlsx]TR!E3</v>
          </cell>
        </row>
        <row r="6">
          <cell r="A6" t="str">
            <v>[DPM.xlsx]TR!E6</v>
          </cell>
        </row>
        <row r="7">
          <cell r="A7" t="str">
            <v>[DPM.xlsx]TR!E7</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Hoja1">
    <tabColor indexed="10"/>
    <pageSetUpPr fitToPage="1"/>
  </sheetPr>
  <dimension ref="A2:M16"/>
  <sheetViews>
    <sheetView zoomScaleNormal="100" zoomScaleSheetLayoutView="75" workbookViewId="0">
      <selection activeCell="D12" sqref="D12"/>
    </sheetView>
  </sheetViews>
  <sheetFormatPr baseColWidth="10" defaultColWidth="9.140625" defaultRowHeight="12.75"/>
  <cols>
    <col min="1" max="2" width="9.140625" style="1" customWidth="1"/>
    <col min="3" max="3" width="2.7109375" style="1" customWidth="1"/>
    <col min="4" max="4" width="88.5703125" style="1" customWidth="1"/>
    <col min="5" max="16384" width="9.140625" style="1"/>
  </cols>
  <sheetData>
    <row r="2" spans="1:13">
      <c r="B2" s="242" t="s">
        <v>40</v>
      </c>
      <c r="C2" s="242"/>
      <c r="D2" s="242"/>
    </row>
    <row r="4" spans="1:13">
      <c r="B4" s="44"/>
      <c r="D4" s="1" t="s">
        <v>926</v>
      </c>
    </row>
    <row r="6" spans="1:13">
      <c r="B6" s="45"/>
      <c r="D6" s="46" t="s">
        <v>927</v>
      </c>
    </row>
    <row r="9" spans="1:13">
      <c r="B9" s="143"/>
      <c r="D9" s="243" t="s">
        <v>41</v>
      </c>
    </row>
    <row r="10" spans="1:13">
      <c r="B10" s="144"/>
      <c r="D10" s="243"/>
    </row>
    <row r="11" spans="1:13">
      <c r="B11" s="144"/>
      <c r="D11" s="243"/>
    </row>
    <row r="12" spans="1:13">
      <c r="A12" s="99"/>
      <c r="B12" s="47"/>
      <c r="D12" s="1" t="s">
        <v>718</v>
      </c>
      <c r="E12" s="48"/>
      <c r="F12" s="48"/>
      <c r="G12" s="48"/>
      <c r="H12" s="48"/>
      <c r="I12" s="48"/>
      <c r="J12" s="48"/>
      <c r="K12" s="48"/>
      <c r="L12" s="48"/>
      <c r="M12" s="48"/>
    </row>
    <row r="14" spans="1:13">
      <c r="B14" s="49"/>
      <c r="E14" s="48"/>
      <c r="F14" s="48"/>
      <c r="G14" s="48"/>
      <c r="H14" s="48"/>
      <c r="I14" s="48"/>
      <c r="J14" s="48"/>
      <c r="K14" s="48"/>
      <c r="L14" s="48"/>
      <c r="M14" s="48"/>
    </row>
    <row r="15" spans="1:13">
      <c r="E15" s="48"/>
      <c r="F15" s="48"/>
      <c r="G15" s="48"/>
      <c r="H15" s="48"/>
      <c r="I15" s="48"/>
      <c r="J15" s="48"/>
      <c r="K15" s="48"/>
      <c r="L15" s="48"/>
      <c r="M15" s="48"/>
    </row>
    <row r="16" spans="1:13">
      <c r="B16" s="98"/>
    </row>
  </sheetData>
  <mergeCells count="2">
    <mergeCell ref="B2:D2"/>
    <mergeCell ref="D9:D11"/>
  </mergeCells>
  <phoneticPr fontId="41" type="noConversion"/>
  <pageMargins left="0.74803149606299213" right="0.74803149606299213" top="0.98425196850393704" bottom="0.98425196850393704" header="0.51181102362204722" footer="0.51181102362204722"/>
  <pageSetup paperSize="9" scale="8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sheetPr codeName="Hoja2">
    <pageSetUpPr fitToPage="1"/>
  </sheetPr>
  <dimension ref="B1:I217"/>
  <sheetViews>
    <sheetView tabSelected="1" zoomScale="70" zoomScaleNormal="70" workbookViewId="0"/>
  </sheetViews>
  <sheetFormatPr baseColWidth="10" defaultColWidth="11.42578125" defaultRowHeight="14.25"/>
  <cols>
    <col min="1" max="1" width="2.85546875" style="39" customWidth="1"/>
    <col min="2" max="2" width="18.140625" style="37" customWidth="1"/>
    <col min="3" max="3" width="18.140625" style="58" customWidth="1"/>
    <col min="4" max="4" width="47.85546875" style="38" bestFit="1" customWidth="1"/>
    <col min="5" max="5" width="14" style="69" customWidth="1"/>
    <col min="6" max="6" width="98.140625" style="38" customWidth="1"/>
    <col min="7" max="16384" width="11.42578125" style="39"/>
  </cols>
  <sheetData>
    <row r="1" spans="2:7" ht="15" thickBot="1"/>
    <row r="2" spans="2:7" ht="28.5">
      <c r="B2" s="67" t="s">
        <v>1303</v>
      </c>
      <c r="C2" s="68" t="s">
        <v>232</v>
      </c>
      <c r="D2" s="68" t="s">
        <v>233</v>
      </c>
      <c r="E2" s="70" t="s">
        <v>234</v>
      </c>
      <c r="F2" s="9" t="s">
        <v>235</v>
      </c>
    </row>
    <row r="3" spans="2:7">
      <c r="B3" s="216"/>
      <c r="C3" s="216"/>
      <c r="D3" s="216"/>
      <c r="E3" s="217" t="s">
        <v>377</v>
      </c>
      <c r="F3" s="216"/>
    </row>
    <row r="4" spans="2:7" ht="99.75">
      <c r="B4" s="211" t="s">
        <v>373</v>
      </c>
      <c r="C4" s="212">
        <v>1</v>
      </c>
      <c r="D4" s="213" t="str">
        <f ca="1">INDIRECT([3]MC!$A3) &amp; " " &amp; INDIRECT([3]MC!$A2)</f>
        <v>Total Own funds for solvency purposes</v>
      </c>
      <c r="E4" s="214"/>
      <c r="F4" s="215" t="s">
        <v>1307</v>
      </c>
      <c r="G4" s="39" t="str">
        <f>[3]BASE!$F$2</f>
        <v>Fondos propios para propósito de solvencia [CA, GS]</v>
      </c>
    </row>
    <row r="5" spans="2:7" ht="29.25" thickBot="1">
      <c r="B5" s="207" t="s">
        <v>374</v>
      </c>
      <c r="C5" s="35" t="s">
        <v>1302</v>
      </c>
      <c r="D5" s="10" t="str">
        <f ca="1">INDIRECT([3]MC!$A4)</f>
        <v>Original own funds</v>
      </c>
      <c r="E5" s="71"/>
      <c r="F5" s="11" t="s">
        <v>236</v>
      </c>
    </row>
    <row r="6" spans="2:7" ht="15" thickTop="1">
      <c r="B6" s="206" t="s">
        <v>375</v>
      </c>
      <c r="C6" s="35" t="s">
        <v>237</v>
      </c>
      <c r="D6" s="26" t="str">
        <f ca="1">INDIRECT([3]MC!$A5)</f>
        <v>Eligible Capital</v>
      </c>
      <c r="E6" s="72"/>
      <c r="F6" s="12" t="s">
        <v>238</v>
      </c>
    </row>
    <row r="7" spans="2:7" ht="110.25" customHeight="1">
      <c r="B7" s="87" t="s">
        <v>376</v>
      </c>
      <c r="C7" s="35" t="s">
        <v>239</v>
      </c>
      <c r="D7" s="23" t="str">
        <f ca="1">INDIRECT([3]MC!$A6)</f>
        <v xml:space="preserve">Of which: Instruments ranking pari passu with ordinary shares </v>
      </c>
      <c r="E7" s="75"/>
      <c r="F7" s="138" t="s">
        <v>1238</v>
      </c>
    </row>
    <row r="8" spans="2:7" ht="177" customHeight="1">
      <c r="B8" s="87" t="s">
        <v>382</v>
      </c>
      <c r="C8" s="35" t="s">
        <v>558</v>
      </c>
      <c r="D8" s="23" t="str">
        <f ca="1">INDIRECT([3]MC!$A7)</f>
        <v>Of which: Instruments providing preferential rights for dividend payment on a non-cumulative basis</v>
      </c>
      <c r="E8" s="75"/>
      <c r="F8" s="138" t="s">
        <v>859</v>
      </c>
    </row>
    <row r="9" spans="2:7" ht="28.5">
      <c r="B9" s="87" t="s">
        <v>383</v>
      </c>
      <c r="C9" s="35" t="s">
        <v>860</v>
      </c>
      <c r="D9" s="21" t="str">
        <f ca="1">INDIRECT([3]MC!$A8)</f>
        <v>Paid up capital</v>
      </c>
      <c r="E9" s="73"/>
      <c r="F9" s="14" t="s">
        <v>861</v>
      </c>
    </row>
    <row r="10" spans="2:7" ht="28.5">
      <c r="B10" s="87" t="s">
        <v>384</v>
      </c>
      <c r="C10" s="35" t="s">
        <v>862</v>
      </c>
      <c r="D10" s="21" t="str">
        <f ca="1">INDIRECT([3]MC!$A9)</f>
        <v>(-) Own shares</v>
      </c>
      <c r="E10" s="73"/>
      <c r="F10" s="14" t="s">
        <v>863</v>
      </c>
    </row>
    <row r="11" spans="2:7" ht="28.5">
      <c r="B11" s="87" t="s">
        <v>385</v>
      </c>
      <c r="C11" s="35" t="s">
        <v>864</v>
      </c>
      <c r="D11" s="21" t="str">
        <f ca="1">INDIRECT([3]MC!$A10)</f>
        <v>Share premium</v>
      </c>
      <c r="E11" s="73"/>
      <c r="F11" s="14" t="s">
        <v>734</v>
      </c>
    </row>
    <row r="12" spans="2:7" ht="85.5">
      <c r="B12" s="87" t="s">
        <v>386</v>
      </c>
      <c r="C12" s="35" t="s">
        <v>735</v>
      </c>
      <c r="D12" s="21" t="str">
        <f ca="1">INDIRECT([3]MC!$A11)</f>
        <v>Other instruments eligible as capital</v>
      </c>
      <c r="E12" s="73"/>
      <c r="F12" s="15" t="s">
        <v>1239</v>
      </c>
    </row>
    <row r="13" spans="2:7">
      <c r="B13" s="87" t="s">
        <v>387</v>
      </c>
      <c r="C13" s="35" t="s">
        <v>736</v>
      </c>
      <c r="D13" s="26" t="str">
        <f ca="1">INDIRECT([3]MC!$A12)</f>
        <v>Eligible Reserves</v>
      </c>
      <c r="E13" s="72"/>
      <c r="F13" s="12" t="s">
        <v>737</v>
      </c>
    </row>
    <row r="14" spans="2:7" ht="101.25" customHeight="1">
      <c r="B14" s="87" t="s">
        <v>388</v>
      </c>
      <c r="C14" s="35" t="s">
        <v>738</v>
      </c>
      <c r="D14" s="21" t="str">
        <f ca="1">INDIRECT([3]MC!$A13)</f>
        <v>Reserves</v>
      </c>
      <c r="E14" s="73"/>
      <c r="F14" s="138" t="s">
        <v>1240</v>
      </c>
    </row>
    <row r="15" spans="2:7" ht="21" customHeight="1">
      <c r="B15" s="88" t="s">
        <v>389</v>
      </c>
      <c r="C15" s="60" t="s">
        <v>560</v>
      </c>
      <c r="D15" s="41" t="str">
        <f ca="1">INDIRECT([3]MC!$A14)</f>
        <v>Of which: Retained earnings</v>
      </c>
      <c r="E15" s="204"/>
      <c r="F15" s="6"/>
    </row>
    <row r="16" spans="2:7" ht="24" customHeight="1">
      <c r="B16" s="88" t="s">
        <v>390</v>
      </c>
      <c r="C16" s="60" t="s">
        <v>561</v>
      </c>
      <c r="D16" s="41" t="str">
        <f ca="1">INDIRECT([3]MC!$A15)</f>
        <v>Of which: Translation differences</v>
      </c>
      <c r="E16" s="74"/>
      <c r="F16" s="7" t="s">
        <v>729</v>
      </c>
    </row>
    <row r="17" spans="2:6" ht="119.25" customHeight="1">
      <c r="B17" s="87" t="s">
        <v>391</v>
      </c>
      <c r="C17" s="19" t="s">
        <v>739</v>
      </c>
      <c r="D17" s="23" t="str">
        <f ca="1">INDIRECT([3]MC!$A16)</f>
        <v>Reserves (including valuation differences)</v>
      </c>
      <c r="E17" s="73"/>
      <c r="F17" s="100" t="s">
        <v>740</v>
      </c>
    </row>
    <row r="18" spans="2:6" ht="87.75" customHeight="1">
      <c r="B18" s="87" t="s">
        <v>392</v>
      </c>
      <c r="C18" s="19" t="s">
        <v>741</v>
      </c>
      <c r="D18" s="23" t="str">
        <f ca="1">INDIRECT([3]MC!$A17)</f>
        <v>Part of reserves to be filtered out to valuation differences</v>
      </c>
      <c r="E18" s="73"/>
      <c r="F18" s="18" t="s">
        <v>742</v>
      </c>
    </row>
    <row r="19" spans="2:6" ht="57">
      <c r="B19" s="87" t="s">
        <v>393</v>
      </c>
      <c r="C19" s="35" t="s">
        <v>743</v>
      </c>
      <c r="D19" s="21" t="str">
        <f ca="1">INDIRECT([3]MC!$A18)</f>
        <v>Minority interest</v>
      </c>
      <c r="E19" s="73"/>
      <c r="F19" s="139" t="s">
        <v>1241</v>
      </c>
    </row>
    <row r="20" spans="2:6" ht="65.25" customHeight="1">
      <c r="B20" s="87" t="s">
        <v>394</v>
      </c>
      <c r="C20" s="35" t="s">
        <v>744</v>
      </c>
      <c r="D20" s="23" t="str">
        <f ca="1">INDIRECT([3]MC!$A19)</f>
        <v>Of which: Hybrid instruments that must be converted during emergency situations</v>
      </c>
      <c r="E20" s="75"/>
      <c r="F20" s="140" t="s">
        <v>249</v>
      </c>
    </row>
    <row r="21" spans="2:6" ht="56.25" customHeight="1">
      <c r="B21" s="87" t="s">
        <v>395</v>
      </c>
      <c r="C21" s="35" t="s">
        <v>747</v>
      </c>
      <c r="D21" s="23" t="str">
        <f ca="1">INDIRECT([3]MC!$A20)</f>
        <v>Of which: Hybrid instruments (undated, without incentive to redeem)</v>
      </c>
      <c r="E21" s="75"/>
      <c r="F21" s="140" t="s">
        <v>250</v>
      </c>
    </row>
    <row r="22" spans="2:6" ht="52.5" customHeight="1">
      <c r="B22" s="87" t="s">
        <v>396</v>
      </c>
      <c r="C22" s="35" t="s">
        <v>748</v>
      </c>
      <c r="D22" s="23" t="str">
        <f ca="1">INDIRECT([3]MC!$A21)</f>
        <v>Of which: Hybrid instruments (dated or incentive to redeem)</v>
      </c>
      <c r="E22" s="75"/>
      <c r="F22" s="140" t="s">
        <v>251</v>
      </c>
    </row>
    <row r="23" spans="2:6" ht="85.5">
      <c r="B23" s="87" t="s">
        <v>397</v>
      </c>
      <c r="C23" s="35" t="s">
        <v>1032</v>
      </c>
      <c r="D23" s="23" t="str">
        <f ca="1">INDIRECT([3]MC!$A22)</f>
        <v>Of which: Grandfathered instruments without incentive to redeem subject to limit</v>
      </c>
      <c r="E23" s="75"/>
      <c r="F23" s="140" t="s">
        <v>852</v>
      </c>
    </row>
    <row r="24" spans="2:6" ht="84" customHeight="1">
      <c r="B24" s="87" t="s">
        <v>398</v>
      </c>
      <c r="C24" s="35" t="s">
        <v>304</v>
      </c>
      <c r="D24" s="23" t="str">
        <f ca="1">INDIRECT([3]MC!$A23)</f>
        <v>Of which: Grandfathered instruments with incentive to redeem subject to limit</v>
      </c>
      <c r="E24" s="75"/>
      <c r="F24" s="140" t="s">
        <v>853</v>
      </c>
    </row>
    <row r="25" spans="2:6" ht="28.5">
      <c r="B25" s="87" t="s">
        <v>399</v>
      </c>
      <c r="C25" s="19" t="s">
        <v>305</v>
      </c>
      <c r="D25" s="23" t="str">
        <f ca="1">INDIRECT([3]MC!$A24)</f>
        <v>Minority interest (including valuation differences)</v>
      </c>
      <c r="E25" s="73"/>
      <c r="F25" s="17" t="s">
        <v>306</v>
      </c>
    </row>
    <row r="26" spans="2:6" ht="28.5">
      <c r="B26" s="87" t="s">
        <v>400</v>
      </c>
      <c r="C26" s="19" t="s">
        <v>307</v>
      </c>
      <c r="D26" s="23" t="str">
        <f ca="1">INDIRECT([3]MC!$A25)</f>
        <v>Part of minority interest to be filtered out to valuation differences</v>
      </c>
      <c r="E26" s="73"/>
      <c r="F26" s="18" t="s">
        <v>677</v>
      </c>
    </row>
    <row r="27" spans="2:6" ht="21.75" customHeight="1">
      <c r="B27" s="87" t="s">
        <v>401</v>
      </c>
      <c r="C27" s="19" t="s">
        <v>678</v>
      </c>
      <c r="D27" s="23" t="str">
        <f ca="1">INDIRECT([3]MC!$A26)</f>
        <v>(-) Adjustment to minority interest</v>
      </c>
      <c r="E27" s="73"/>
      <c r="F27" s="18" t="s">
        <v>679</v>
      </c>
    </row>
    <row r="28" spans="2:6" ht="34.5" customHeight="1">
      <c r="B28" s="87" t="s">
        <v>402</v>
      </c>
      <c r="C28" s="35" t="s">
        <v>680</v>
      </c>
      <c r="D28" s="21" t="str">
        <f ca="1">INDIRECT([3]MC!$A27)</f>
        <v>Interim profits</v>
      </c>
      <c r="E28" s="73"/>
      <c r="F28" s="100"/>
    </row>
    <row r="29" spans="2:6" ht="42.75">
      <c r="B29" s="87" t="s">
        <v>631</v>
      </c>
      <c r="C29" s="19" t="s">
        <v>681</v>
      </c>
      <c r="D29" s="23" t="str">
        <f ca="1">INDIRECT([3]MC!$A28)</f>
        <v>Income (positive) from current year</v>
      </c>
      <c r="E29" s="73"/>
      <c r="F29" s="101" t="s">
        <v>682</v>
      </c>
    </row>
    <row r="30" spans="2:6" ht="42.75">
      <c r="B30" s="87" t="s">
        <v>632</v>
      </c>
      <c r="C30" s="19" t="s">
        <v>683</v>
      </c>
      <c r="D30" s="23" t="str">
        <f ca="1">INDIRECT([3]MC!$A29)</f>
        <v>Part of Income (positive) of the current year to be filtered out to valuation differences</v>
      </c>
      <c r="E30" s="73"/>
      <c r="F30" s="12" t="s">
        <v>684</v>
      </c>
    </row>
    <row r="31" spans="2:6" ht="28.5">
      <c r="B31" s="87" t="s">
        <v>633</v>
      </c>
      <c r="C31" s="35" t="s">
        <v>685</v>
      </c>
      <c r="D31" s="21" t="str">
        <f ca="1">INDIRECT([3]MC!$A30)</f>
        <v>(-) Material losses of the current financial year</v>
      </c>
      <c r="E31" s="73"/>
      <c r="F31" s="16" t="s">
        <v>686</v>
      </c>
    </row>
    <row r="32" spans="2:6" ht="42.75">
      <c r="B32" s="87" t="s">
        <v>634</v>
      </c>
      <c r="C32" s="19" t="s">
        <v>687</v>
      </c>
      <c r="D32" s="23" t="str">
        <f ca="1">INDIRECT([3]MC!$A31)</f>
        <v>Income from current year when it is unaudited</v>
      </c>
      <c r="E32" s="73"/>
      <c r="F32" s="17" t="s">
        <v>688</v>
      </c>
    </row>
    <row r="33" spans="2:7" ht="42.75">
      <c r="B33" s="87" t="s">
        <v>635</v>
      </c>
      <c r="C33" s="19" t="s">
        <v>689</v>
      </c>
      <c r="D33" s="23" t="str">
        <f ca="1">INDIRECT([3]MC!$A32)</f>
        <v>Part of the unaudited income from the current year to be filtered out to valuation differences</v>
      </c>
      <c r="E33" s="73"/>
      <c r="F33" s="12" t="s">
        <v>690</v>
      </c>
    </row>
    <row r="34" spans="2:7" ht="42.75">
      <c r="B34" s="87" t="s">
        <v>636</v>
      </c>
      <c r="C34" s="35" t="s">
        <v>691</v>
      </c>
      <c r="D34" s="21" t="str">
        <f ca="1">INDIRECT([3]MC!$A33)</f>
        <v>Interim profits or material losses of the current financial year</v>
      </c>
      <c r="E34" s="73"/>
      <c r="F34" s="16" t="s">
        <v>692</v>
      </c>
    </row>
    <row r="35" spans="2:7" ht="28.5">
      <c r="B35" s="87" t="s">
        <v>637</v>
      </c>
      <c r="C35" s="19" t="s">
        <v>693</v>
      </c>
      <c r="D35" s="23" t="str">
        <f ca="1">INDIRECT([3]MC!$A34)</f>
        <v>(-) Income (negative) from current year</v>
      </c>
      <c r="E35" s="73"/>
      <c r="F35" s="100" t="s">
        <v>694</v>
      </c>
    </row>
    <row r="36" spans="2:7" ht="42.75">
      <c r="B36" s="87" t="s">
        <v>638</v>
      </c>
      <c r="C36" s="19" t="s">
        <v>695</v>
      </c>
      <c r="D36" s="23" t="str">
        <f ca="1">INDIRECT([3]MC!$A35)</f>
        <v>Part of Income (negative) from current year to be filtered out to valuation differences</v>
      </c>
      <c r="E36" s="73"/>
      <c r="F36" s="12" t="s">
        <v>481</v>
      </c>
    </row>
    <row r="37" spans="2:7" ht="42.75">
      <c r="B37" s="87" t="s">
        <v>403</v>
      </c>
      <c r="C37" s="35" t="s">
        <v>482</v>
      </c>
      <c r="D37" s="21" t="str">
        <f ca="1">INDIRECT([3]MC!$A36)</f>
        <v>(-) Net gains from capitalisation of future margin income from securitisations</v>
      </c>
      <c r="E37" s="73"/>
      <c r="F37" s="14" t="s">
        <v>483</v>
      </c>
    </row>
    <row r="38" spans="2:7" ht="57">
      <c r="B38" s="87" t="s">
        <v>404</v>
      </c>
      <c r="C38" s="35" t="s">
        <v>484</v>
      </c>
      <c r="D38" s="21" t="str">
        <f ca="1">INDIRECT([3]MC!$A37)</f>
        <v>Valuation differences eligible as original own funds</v>
      </c>
      <c r="E38" s="73"/>
      <c r="F38" s="17" t="s">
        <v>1242</v>
      </c>
    </row>
    <row r="39" spans="2:7" ht="42.75">
      <c r="B39" s="87" t="s">
        <v>405</v>
      </c>
      <c r="C39" s="19" t="s">
        <v>554</v>
      </c>
      <c r="D39" s="23" t="str">
        <f ca="1">INDIRECT([3]MC!$A38)</f>
        <v>Valuation differences in AFS equities</v>
      </c>
      <c r="E39" s="75"/>
      <c r="F39" s="18" t="s">
        <v>555</v>
      </c>
    </row>
    <row r="40" spans="2:7" ht="28.5">
      <c r="B40" s="87" t="s">
        <v>406</v>
      </c>
      <c r="C40" s="19" t="s">
        <v>556</v>
      </c>
      <c r="D40" s="23" t="str">
        <f ca="1">INDIRECT([3]MC!$A39)</f>
        <v>Adjustment to Valuation differences in AFS equities</v>
      </c>
      <c r="E40" s="75"/>
      <c r="F40" s="18" t="s">
        <v>221</v>
      </c>
    </row>
    <row r="41" spans="2:7" ht="57">
      <c r="B41" s="87" t="s">
        <v>407</v>
      </c>
      <c r="C41" s="19" t="s">
        <v>222</v>
      </c>
      <c r="D41" s="23" t="str">
        <f ca="1">INDIRECT([3]MC!$A40)</f>
        <v>Valuation differences in AFS loans and receivables</v>
      </c>
      <c r="E41" s="75"/>
      <c r="F41" s="18" t="s">
        <v>223</v>
      </c>
    </row>
    <row r="42" spans="2:7" ht="28.5">
      <c r="B42" s="87" t="s">
        <v>408</v>
      </c>
      <c r="C42" s="19" t="s">
        <v>224</v>
      </c>
      <c r="D42" s="23" t="str">
        <f ca="1">INDIRECT([3]MC!$A41)</f>
        <v>Adjustment to Valuation differences in AFS loans and receivables</v>
      </c>
      <c r="E42" s="75"/>
      <c r="F42" s="18" t="s">
        <v>221</v>
      </c>
    </row>
    <row r="43" spans="2:7" ht="42.75">
      <c r="B43" s="87" t="s">
        <v>409</v>
      </c>
      <c r="C43" s="19" t="s">
        <v>225</v>
      </c>
      <c r="D43" s="23" t="str">
        <f ca="1">INDIRECT([3]MC!$A42)</f>
        <v>Valuation differences in other AFS assets</v>
      </c>
      <c r="E43" s="75"/>
      <c r="F43" s="18" t="s">
        <v>226</v>
      </c>
    </row>
    <row r="44" spans="2:7" ht="28.5">
      <c r="B44" s="87" t="s">
        <v>410</v>
      </c>
      <c r="C44" s="19" t="s">
        <v>227</v>
      </c>
      <c r="D44" s="23" t="str">
        <f ca="1">INDIRECT([3]MC!$A43)</f>
        <v>Adjustment to Valuation differences in other AFS assets</v>
      </c>
      <c r="E44" s="75"/>
      <c r="F44" s="18" t="s">
        <v>221</v>
      </c>
    </row>
    <row r="45" spans="2:7" ht="28.5">
      <c r="B45" s="87" t="s">
        <v>411</v>
      </c>
      <c r="C45" s="19" t="s">
        <v>228</v>
      </c>
      <c r="D45" s="23" t="str">
        <f ca="1">INDIRECT([3]MC!$A44)</f>
        <v>Valuation differences in FVO financial liabilities (own credit risk)</v>
      </c>
      <c r="E45" s="75"/>
      <c r="F45" s="17" t="s">
        <v>229</v>
      </c>
    </row>
    <row r="46" spans="2:7" ht="71.25">
      <c r="B46" s="87" t="s">
        <v>412</v>
      </c>
      <c r="C46" s="19" t="s">
        <v>230</v>
      </c>
      <c r="D46" s="23" t="str">
        <f ca="1">INDIRECT([3]MC!$A45)</f>
        <v>Adjustment to Valuation differences in FVO financial liabilities (own credit risk)</v>
      </c>
      <c r="E46" s="76"/>
      <c r="F46" s="15" t="s">
        <v>571</v>
      </c>
      <c r="G46" s="3"/>
    </row>
    <row r="47" spans="2:7" ht="71.25">
      <c r="B47" s="87" t="s">
        <v>413</v>
      </c>
      <c r="C47" s="19" t="s">
        <v>572</v>
      </c>
      <c r="D47" s="23" t="str">
        <f ca="1">INDIRECT([3]MC!$A46)</f>
        <v>Valuation differences in cash flow hedges not related to AFS assets</v>
      </c>
      <c r="E47" s="75"/>
      <c r="F47" s="18" t="s">
        <v>573</v>
      </c>
      <c r="G47" s="3"/>
    </row>
    <row r="48" spans="2:7" ht="42.75">
      <c r="B48" s="87" t="s">
        <v>414</v>
      </c>
      <c r="C48" s="19" t="s">
        <v>574</v>
      </c>
      <c r="D48" s="23" t="str">
        <f ca="1">INDIRECT([3]MC!$A47)</f>
        <v>Adjustment to Valuation differences in cash flow hedges</v>
      </c>
      <c r="E48" s="75"/>
      <c r="F48" s="15" t="s">
        <v>575</v>
      </c>
      <c r="G48" s="3"/>
    </row>
    <row r="49" spans="2:7" ht="28.5">
      <c r="B49" s="87" t="s">
        <v>415</v>
      </c>
      <c r="C49" s="19" t="s">
        <v>576</v>
      </c>
      <c r="D49" s="23" t="str">
        <f ca="1">INDIRECT([3]MC!$A48)</f>
        <v>Valuation differences in investment property</v>
      </c>
      <c r="E49" s="75"/>
      <c r="F49" s="17" t="s">
        <v>577</v>
      </c>
      <c r="G49" s="3"/>
    </row>
    <row r="50" spans="2:7" ht="28.5">
      <c r="B50" s="87" t="s">
        <v>416</v>
      </c>
      <c r="C50" s="19" t="s">
        <v>578</v>
      </c>
      <c r="D50" s="23" t="str">
        <f ca="1">INDIRECT([3]MC!$A49)</f>
        <v>Adjustment to Valuation differences in investment property</v>
      </c>
      <c r="E50" s="75"/>
      <c r="F50" s="18" t="s">
        <v>221</v>
      </c>
      <c r="G50" s="3"/>
    </row>
    <row r="51" spans="2:7" ht="42.75">
      <c r="B51" s="87" t="s">
        <v>417</v>
      </c>
      <c r="C51" s="19" t="s">
        <v>579</v>
      </c>
      <c r="D51" s="23" t="str">
        <f ca="1">INDIRECT([3]MC!$A50)</f>
        <v>Valuation differences in property, plant and equipment</v>
      </c>
      <c r="E51" s="75"/>
      <c r="F51" s="17" t="s">
        <v>580</v>
      </c>
      <c r="G51" s="3"/>
    </row>
    <row r="52" spans="2:7" ht="28.5">
      <c r="B52" s="87" t="s">
        <v>418</v>
      </c>
      <c r="C52" s="19" t="s">
        <v>581</v>
      </c>
      <c r="D52" s="23" t="str">
        <f ca="1">INDIRECT([3]MC!$A51)</f>
        <v>Adjustment to Valuation differences in property, plant and equipment</v>
      </c>
      <c r="E52" s="75"/>
      <c r="F52" s="18" t="s">
        <v>221</v>
      </c>
      <c r="G52" s="3"/>
    </row>
    <row r="53" spans="2:7" ht="42.75">
      <c r="B53" s="87" t="s">
        <v>419</v>
      </c>
      <c r="C53" s="19" t="s">
        <v>582</v>
      </c>
      <c r="D53" s="23" t="str">
        <f ca="1">INDIRECT([3]MC!$A52)</f>
        <v>Other valuation differences affecting the eligible reserves</v>
      </c>
      <c r="E53" s="77" t="s">
        <v>745</v>
      </c>
      <c r="F53" s="17" t="s">
        <v>583</v>
      </c>
    </row>
    <row r="54" spans="2:7" ht="42.75">
      <c r="B54" s="87" t="s">
        <v>420</v>
      </c>
      <c r="C54" s="19" t="s">
        <v>584</v>
      </c>
      <c r="D54" s="23" t="str">
        <f ca="1">INDIRECT([3]MC!$A53)</f>
        <v>Adjustment to Other valuation differences affecting the eligible reserves</v>
      </c>
      <c r="E54" s="77" t="s">
        <v>745</v>
      </c>
      <c r="F54" s="18" t="s">
        <v>221</v>
      </c>
    </row>
    <row r="55" spans="2:7" ht="28.5">
      <c r="B55" s="87" t="s">
        <v>421</v>
      </c>
      <c r="C55" s="35" t="s">
        <v>585</v>
      </c>
      <c r="D55" s="26" t="str">
        <f ca="1">INDIRECT([3]MC!$A54)</f>
        <v>Funds for general banking risks</v>
      </c>
      <c r="E55" s="72"/>
      <c r="F55" s="14" t="s">
        <v>586</v>
      </c>
    </row>
    <row r="56" spans="2:7" s="42" customFormat="1" ht="28.5">
      <c r="B56" s="87" t="s">
        <v>422</v>
      </c>
      <c r="C56" s="35" t="s">
        <v>587</v>
      </c>
      <c r="D56" s="26" t="str">
        <f ca="1">INDIRECT([3]MC!$A55)</f>
        <v>Other and country specific Original Own Funds</v>
      </c>
      <c r="E56" s="72"/>
      <c r="F56" s="16" t="s">
        <v>588</v>
      </c>
    </row>
    <row r="57" spans="2:7" s="42" customFormat="1" ht="57">
      <c r="B57" s="87" t="s">
        <v>423</v>
      </c>
      <c r="C57" s="35" t="s">
        <v>589</v>
      </c>
      <c r="D57" s="21" t="str">
        <f ca="1">INDIRECT([3]MC!$A56)</f>
        <v xml:space="preserve">Hybrid instruments </v>
      </c>
      <c r="E57" s="75"/>
      <c r="F57" s="24" t="s">
        <v>590</v>
      </c>
    </row>
    <row r="58" spans="2:7" s="42" customFormat="1" ht="57">
      <c r="B58" s="87" t="s">
        <v>424</v>
      </c>
      <c r="C58" s="19" t="s">
        <v>591</v>
      </c>
      <c r="D58" s="23" t="str">
        <f ca="1">INDIRECT([3]MC!$A57)</f>
        <v>Hybrid instruments that must be converted during emergency situations</v>
      </c>
      <c r="E58" s="79"/>
      <c r="F58" s="12" t="s">
        <v>749</v>
      </c>
    </row>
    <row r="59" spans="2:7" s="42" customFormat="1" ht="57">
      <c r="B59" s="87" t="s">
        <v>425</v>
      </c>
      <c r="C59" s="19" t="s">
        <v>592</v>
      </c>
      <c r="D59" s="23" t="str">
        <f ca="1">INDIRECT([3]MC!$A58)</f>
        <v>Hybrid instruments (undated, without incentive to redeem)</v>
      </c>
      <c r="E59" s="79"/>
      <c r="F59" s="12" t="s">
        <v>750</v>
      </c>
    </row>
    <row r="60" spans="2:7" s="42" customFormat="1" ht="57">
      <c r="B60" s="87" t="s">
        <v>426</v>
      </c>
      <c r="C60" s="19" t="s">
        <v>593</v>
      </c>
      <c r="D60" s="23" t="str">
        <f ca="1">INDIRECT([3]MC!$A59)</f>
        <v>Hybrid instruments (dated or incentive to redeem)</v>
      </c>
      <c r="E60" s="79"/>
      <c r="F60" s="12" t="s">
        <v>751</v>
      </c>
    </row>
    <row r="61" spans="2:7" s="42" customFormat="1" ht="99.75">
      <c r="B61" s="87" t="s">
        <v>427</v>
      </c>
      <c r="C61" s="19" t="s">
        <v>594</v>
      </c>
      <c r="D61" s="23" t="str">
        <f ca="1">INDIRECT([3]MC!$A60)</f>
        <v>Grandfathered hybrid instruments without incentive to redeem subject to limit</v>
      </c>
      <c r="E61" s="75"/>
      <c r="F61" s="18" t="s">
        <v>131</v>
      </c>
    </row>
    <row r="62" spans="2:7" s="42" customFormat="1" ht="99.75">
      <c r="B62" s="87" t="s">
        <v>428</v>
      </c>
      <c r="C62" s="19" t="s">
        <v>595</v>
      </c>
      <c r="D62" s="23" t="str">
        <f ca="1">INDIRECT([3]MC!$A61)</f>
        <v>Grandfathered hybrid instruments with incentive to redeem subject to limit</v>
      </c>
      <c r="E62" s="75"/>
      <c r="F62" s="18" t="s">
        <v>924</v>
      </c>
    </row>
    <row r="63" spans="2:7" ht="28.5">
      <c r="B63" s="87" t="s">
        <v>429</v>
      </c>
      <c r="C63" s="35" t="s">
        <v>596</v>
      </c>
      <c r="D63" s="21" t="str">
        <f ca="1">INDIRECT([3]MC!$A62)</f>
        <v>Positive filter of first time adoption of IAS-type accounting rules</v>
      </c>
      <c r="E63" s="73"/>
      <c r="F63" s="18" t="s">
        <v>221</v>
      </c>
    </row>
    <row r="64" spans="2:7" ht="42.75">
      <c r="B64" s="87" t="s">
        <v>430</v>
      </c>
      <c r="C64" s="35" t="s">
        <v>597</v>
      </c>
      <c r="D64" s="21" t="str">
        <f ca="1">INDIRECT([3]MC!$A63)</f>
        <v>Other</v>
      </c>
      <c r="E64" s="77" t="s">
        <v>745</v>
      </c>
      <c r="F64" s="12" t="s">
        <v>599</v>
      </c>
    </row>
    <row r="65" spans="2:6" ht="28.5">
      <c r="B65" s="87" t="s">
        <v>431</v>
      </c>
      <c r="C65" s="35" t="s">
        <v>600</v>
      </c>
      <c r="D65" s="26" t="str">
        <f ca="1">INDIRECT([3]MC!$A64)</f>
        <v>(-) Other deductions from Original Own Funds</v>
      </c>
      <c r="E65" s="72"/>
      <c r="F65" s="16" t="s">
        <v>730</v>
      </c>
    </row>
    <row r="66" spans="2:6" ht="42.75">
      <c r="B66" s="87" t="s">
        <v>432</v>
      </c>
      <c r="C66" s="35" t="s">
        <v>601</v>
      </c>
      <c r="D66" s="21" t="str">
        <f ca="1">INDIRECT([3]MC!$A65)</f>
        <v>(-) Intangible assets</v>
      </c>
      <c r="E66" s="73"/>
      <c r="F66" s="14" t="s">
        <v>602</v>
      </c>
    </row>
    <row r="67" spans="2:6" ht="21" customHeight="1">
      <c r="B67" s="88" t="s">
        <v>433</v>
      </c>
      <c r="C67" s="60" t="s">
        <v>559</v>
      </c>
      <c r="D67" s="4" t="str">
        <f ca="1">INDIRECT([3]MC!$A66)</f>
        <v>Of which: Goodwill</v>
      </c>
      <c r="E67" s="74"/>
      <c r="F67" s="5"/>
    </row>
    <row r="68" spans="2:6" s="42" customFormat="1" ht="64.5" customHeight="1">
      <c r="B68" s="87" t="s">
        <v>434</v>
      </c>
      <c r="C68" s="35" t="s">
        <v>132</v>
      </c>
      <c r="D68" s="21" t="str">
        <f ca="1">INDIRECT([3]MC!$A67)</f>
        <v>(-) Excess on the limits for hybrid instruments</v>
      </c>
      <c r="E68" s="73"/>
      <c r="F68" s="24" t="s">
        <v>925</v>
      </c>
    </row>
    <row r="69" spans="2:6" s="42" customFormat="1" ht="51.75" customHeight="1">
      <c r="B69" s="87" t="s">
        <v>435</v>
      </c>
      <c r="C69" s="35" t="s">
        <v>247</v>
      </c>
      <c r="D69" s="142" t="str">
        <f ca="1">INDIRECT([3]MC!$A68)</f>
        <v>(-) Excess on the limit for all hybrid instruments (other than the transitional limit for grandfathered instruments)</v>
      </c>
      <c r="E69" s="73"/>
      <c r="F69" s="15" t="s">
        <v>133</v>
      </c>
    </row>
    <row r="70" spans="2:6" s="42" customFormat="1" ht="49.5" customHeight="1">
      <c r="B70" s="87" t="s">
        <v>436</v>
      </c>
      <c r="C70" s="35" t="s">
        <v>134</v>
      </c>
      <c r="D70" s="142" t="str">
        <f ca="1">INDIRECT([3]MC!$A69)</f>
        <v>(-) Excess on the limit for hybrid instruments, except those that must be converted during emergency situations</v>
      </c>
      <c r="E70" s="73"/>
      <c r="F70" s="15" t="s">
        <v>135</v>
      </c>
    </row>
    <row r="71" spans="2:6" s="42" customFormat="1" ht="49.5" customHeight="1">
      <c r="B71" s="87" t="s">
        <v>437</v>
      </c>
      <c r="C71" s="35" t="s">
        <v>136</v>
      </c>
      <c r="D71" s="142" t="str">
        <f ca="1">INDIRECT([3]MC!$A70)</f>
        <v>(-) Excess on the limit for hybrid instruments, dated or with incentive to redeem</v>
      </c>
      <c r="E71" s="73"/>
      <c r="F71" s="15" t="s">
        <v>137</v>
      </c>
    </row>
    <row r="72" spans="2:6" s="42" customFormat="1" ht="34.5" customHeight="1">
      <c r="B72" s="87" t="s">
        <v>438</v>
      </c>
      <c r="C72" s="35" t="s">
        <v>138</v>
      </c>
      <c r="D72" s="142" t="str">
        <f ca="1">INDIRECT([3]MC!$A71)</f>
        <v xml:space="preserve"> (-) Excess on the transitional limit for grandfathered instruments</v>
      </c>
      <c r="E72" s="73"/>
      <c r="F72" s="15" t="s">
        <v>248</v>
      </c>
    </row>
    <row r="73" spans="2:6" ht="28.5">
      <c r="B73" s="87" t="s">
        <v>439</v>
      </c>
      <c r="C73" s="35" t="s">
        <v>139</v>
      </c>
      <c r="D73" s="21" t="str">
        <f ca="1">INDIRECT([3]MC!$A72)</f>
        <v>(-) Other country specific deductions to Original Own Funds</v>
      </c>
      <c r="E73" s="73"/>
      <c r="F73" s="12" t="s">
        <v>140</v>
      </c>
    </row>
    <row r="74" spans="2:6" ht="28.5">
      <c r="B74" s="87" t="s">
        <v>440</v>
      </c>
      <c r="C74" s="35" t="s">
        <v>141</v>
      </c>
      <c r="D74" s="23" t="str">
        <f ca="1">INDIRECT([3]MC!$A73)</f>
        <v>(-) Negative filter of first time adoption of IAS-type accounting rules</v>
      </c>
      <c r="E74" s="75"/>
      <c r="F74" s="18" t="s">
        <v>221</v>
      </c>
    </row>
    <row r="75" spans="2:6" ht="42.75">
      <c r="B75" s="87" t="s">
        <v>441</v>
      </c>
      <c r="C75" s="35" t="s">
        <v>142</v>
      </c>
      <c r="D75" s="23" t="str">
        <f ca="1">INDIRECT([3]MC!$A74)</f>
        <v>(-) Other</v>
      </c>
      <c r="E75" s="77" t="s">
        <v>745</v>
      </c>
      <c r="F75" s="12" t="s">
        <v>143</v>
      </c>
    </row>
    <row r="76" spans="2:6" ht="28.5">
      <c r="B76" s="87" t="s">
        <v>442</v>
      </c>
      <c r="C76" s="35" t="s">
        <v>144</v>
      </c>
      <c r="D76" s="21" t="str">
        <f ca="1">INDIRECT([3]MC!$A75)</f>
        <v>Additional own funds</v>
      </c>
      <c r="E76" s="73"/>
      <c r="F76" s="14" t="s">
        <v>145</v>
      </c>
    </row>
    <row r="77" spans="2:6" ht="28.5">
      <c r="B77" s="87" t="s">
        <v>443</v>
      </c>
      <c r="C77" s="35" t="s">
        <v>146</v>
      </c>
      <c r="D77" s="26" t="str">
        <f ca="1">INDIRECT([3]MC!$A76)</f>
        <v>Core Additional Own Funds</v>
      </c>
      <c r="E77" s="72"/>
      <c r="F77" s="12" t="s">
        <v>147</v>
      </c>
    </row>
    <row r="78" spans="2:6" ht="42.75">
      <c r="B78" s="87" t="s">
        <v>444</v>
      </c>
      <c r="C78" s="35" t="s">
        <v>148</v>
      </c>
      <c r="D78" s="21" t="str">
        <f ca="1">INDIRECT([3]MC!$A77)</f>
        <v>Excess on limits for original own funds transferred to core additional own funds</v>
      </c>
      <c r="E78" s="73"/>
      <c r="F78" s="12" t="s">
        <v>1243</v>
      </c>
    </row>
    <row r="79" spans="2:6" ht="57">
      <c r="B79" s="87" t="s">
        <v>445</v>
      </c>
      <c r="C79" s="35" t="s">
        <v>1276</v>
      </c>
      <c r="D79" s="21" t="str">
        <f ca="1">INDIRECT([3]MC!$A78)</f>
        <v>Adjustments made to valuation differences in original own funds transferred to core additional own funds</v>
      </c>
      <c r="E79" s="73"/>
      <c r="F79" s="12" t="s">
        <v>1244</v>
      </c>
    </row>
    <row r="80" spans="2:6" ht="42.75">
      <c r="B80" s="87" t="s">
        <v>446</v>
      </c>
      <c r="C80" s="19" t="s">
        <v>240</v>
      </c>
      <c r="D80" s="23" t="str">
        <f ca="1">INDIRECT([3]MC!$A79)</f>
        <v>Adjustment to Valuation differences in AFS equities transferred to core additional own funds</v>
      </c>
      <c r="E80" s="75"/>
      <c r="F80" s="18" t="s">
        <v>241</v>
      </c>
    </row>
    <row r="81" spans="2:7" ht="42.75">
      <c r="B81" s="87" t="s">
        <v>447</v>
      </c>
      <c r="C81" s="19" t="s">
        <v>242</v>
      </c>
      <c r="D81" s="23" t="str">
        <f ca="1">INDIRECT([3]MC!$A80)</f>
        <v>Adjustment to Valuation differences in other AFS assets transferred to core additional own funds</v>
      </c>
      <c r="E81" s="75"/>
      <c r="F81" s="18" t="s">
        <v>243</v>
      </c>
    </row>
    <row r="82" spans="2:7" ht="42.75">
      <c r="B82" s="87" t="s">
        <v>448</v>
      </c>
      <c r="C82" s="19" t="s">
        <v>244</v>
      </c>
      <c r="D82" s="23" t="str">
        <f ca="1">INDIRECT([3]MC!$A81)</f>
        <v>Adjustment to Valuation differences in investment property transferred to additional own funds</v>
      </c>
      <c r="E82" s="75"/>
      <c r="F82" s="18" t="s">
        <v>245</v>
      </c>
      <c r="G82" s="3"/>
    </row>
    <row r="83" spans="2:7" ht="42.75">
      <c r="B83" s="87" t="s">
        <v>449</v>
      </c>
      <c r="C83" s="19" t="s">
        <v>246</v>
      </c>
      <c r="D83" s="23" t="str">
        <f ca="1">INDIRECT([3]MC!$A82)</f>
        <v>Adjustment to Valuation differences in property, plant and equipment transferred to additional own funds</v>
      </c>
      <c r="E83" s="75"/>
      <c r="F83" s="18" t="s">
        <v>150</v>
      </c>
      <c r="G83" s="3"/>
    </row>
    <row r="84" spans="2:7" ht="42.75">
      <c r="B84" s="87" t="s">
        <v>450</v>
      </c>
      <c r="C84" s="19" t="s">
        <v>151</v>
      </c>
      <c r="D84" s="23" t="str">
        <f ca="1">INDIRECT([3]MC!$A83)</f>
        <v>Other adjustments to valuation differences affecting the eligible reserves transferred to core additional own funds</v>
      </c>
      <c r="E84" s="77" t="s">
        <v>745</v>
      </c>
      <c r="F84" s="18" t="s">
        <v>152</v>
      </c>
    </row>
    <row r="85" spans="2:7" ht="57">
      <c r="B85" s="87" t="s">
        <v>451</v>
      </c>
      <c r="C85" s="35" t="s">
        <v>153</v>
      </c>
      <c r="D85" s="21" t="str">
        <f ca="1">INDIRECT([3]MC!$A84)</f>
        <v>Revaluation reserves</v>
      </c>
      <c r="E85" s="73"/>
      <c r="F85" s="15" t="s">
        <v>285</v>
      </c>
    </row>
    <row r="86" spans="2:7" ht="28.5">
      <c r="B86" s="87" t="s">
        <v>452</v>
      </c>
      <c r="C86" s="35" t="s">
        <v>286</v>
      </c>
      <c r="D86" s="21" t="str">
        <f ca="1">INDIRECT([3]MC!$A85)</f>
        <v>Value adjustments for credit risk positions in standardised approach</v>
      </c>
      <c r="E86" s="73"/>
      <c r="F86" s="14" t="s">
        <v>287</v>
      </c>
    </row>
    <row r="87" spans="2:7" ht="42.75">
      <c r="B87" s="87" t="s">
        <v>453</v>
      </c>
      <c r="C87" s="35" t="s">
        <v>288</v>
      </c>
      <c r="D87" s="21" t="str">
        <f ca="1">INDIRECT([3]MC!$A86)</f>
        <v>Other items</v>
      </c>
      <c r="E87" s="77" t="s">
        <v>745</v>
      </c>
      <c r="F87" s="14" t="s">
        <v>289</v>
      </c>
    </row>
    <row r="88" spans="2:7" ht="28.5">
      <c r="B88" s="87" t="s">
        <v>454</v>
      </c>
      <c r="C88" s="35" t="s">
        <v>290</v>
      </c>
      <c r="D88" s="21" t="str">
        <f ca="1">INDIRECT([3]MC!$A87)</f>
        <v>Securities of indeterminate duration and other instruments</v>
      </c>
      <c r="E88" s="73"/>
      <c r="F88" s="14" t="s">
        <v>18</v>
      </c>
    </row>
    <row r="89" spans="2:7">
      <c r="B89" s="87" t="s">
        <v>455</v>
      </c>
      <c r="C89" s="35" t="s">
        <v>19</v>
      </c>
      <c r="D89" s="21" t="str">
        <f ca="1">INDIRECT([3]MC!$A88)</f>
        <v>IRB Provision excess</v>
      </c>
      <c r="E89" s="73"/>
      <c r="F89" s="14" t="s">
        <v>20</v>
      </c>
    </row>
    <row r="90" spans="2:7" ht="42.75">
      <c r="B90" s="87" t="s">
        <v>456</v>
      </c>
      <c r="C90" s="35" t="s">
        <v>21</v>
      </c>
      <c r="D90" s="21" t="str">
        <f ca="1">INDIRECT([3]MC!$A89)</f>
        <v>Country specific Core Additional Own Funds</v>
      </c>
      <c r="E90" s="77" t="s">
        <v>745</v>
      </c>
      <c r="F90" s="12"/>
    </row>
    <row r="91" spans="2:7" ht="28.5">
      <c r="B91" s="87" t="s">
        <v>457</v>
      </c>
      <c r="C91" s="35" t="s">
        <v>22</v>
      </c>
      <c r="D91" s="26" t="str">
        <f ca="1">INDIRECT([3]MC!$A90)</f>
        <v>Supplementary Additional Own Funds</v>
      </c>
      <c r="E91" s="72"/>
      <c r="F91" s="14" t="s">
        <v>23</v>
      </c>
    </row>
    <row r="92" spans="2:7" ht="42.75">
      <c r="B92" s="87" t="s">
        <v>458</v>
      </c>
      <c r="C92" s="35" t="s">
        <v>24</v>
      </c>
      <c r="D92" s="21" t="str">
        <f ca="1">INDIRECT([3]MC!$A91)</f>
        <v>Commitments of the members of credit institutions set up as co-operative societies</v>
      </c>
      <c r="E92" s="73"/>
      <c r="F92" s="14" t="s">
        <v>25</v>
      </c>
    </row>
    <row r="93" spans="2:7" ht="28.5">
      <c r="B93" s="87" t="s">
        <v>459</v>
      </c>
      <c r="C93" s="35" t="s">
        <v>26</v>
      </c>
      <c r="D93" s="21" t="str">
        <f ca="1">INDIRECT([3]MC!$A92)</f>
        <v>Fixed-term cumulative preferential shares</v>
      </c>
      <c r="E93" s="73"/>
      <c r="F93" s="14" t="s">
        <v>27</v>
      </c>
    </row>
    <row r="94" spans="2:7" ht="42.75">
      <c r="B94" s="87" t="s">
        <v>460</v>
      </c>
      <c r="C94" s="35" t="s">
        <v>28</v>
      </c>
      <c r="D94" s="21" t="str">
        <f ca="1">INDIRECT([3]MC!$A93)</f>
        <v>Subordinated loan capital</v>
      </c>
      <c r="E94" s="73"/>
      <c r="F94" s="14" t="s">
        <v>1289</v>
      </c>
    </row>
    <row r="95" spans="2:7" ht="42.75">
      <c r="B95" s="87" t="s">
        <v>461</v>
      </c>
      <c r="C95" s="35" t="s">
        <v>1290</v>
      </c>
      <c r="D95" s="21" t="str">
        <f ca="1">INDIRECT([3]MC!$A94)</f>
        <v>Country specific Supplementary Additional Own Funds</v>
      </c>
      <c r="E95" s="77" t="s">
        <v>745</v>
      </c>
      <c r="F95" s="12"/>
    </row>
    <row r="96" spans="2:7" ht="42.75">
      <c r="B96" s="87" t="s">
        <v>462</v>
      </c>
      <c r="C96" s="35" t="s">
        <v>1291</v>
      </c>
      <c r="D96" s="21" t="str">
        <f ca="1">INDIRECT([3]MC!$A95)</f>
        <v>(-) Excess on limits for Supplementary Additional Own Funds</v>
      </c>
      <c r="E96" s="77" t="s">
        <v>745</v>
      </c>
      <c r="F96" s="14" t="s">
        <v>465</v>
      </c>
    </row>
    <row r="97" spans="2:6" ht="28.5">
      <c r="B97" s="87" t="s">
        <v>463</v>
      </c>
      <c r="C97" s="35" t="s">
        <v>466</v>
      </c>
      <c r="D97" s="26" t="str">
        <f ca="1">INDIRECT([3]MC!$A96)</f>
        <v>(-) Deductions from Additional Own Funds</v>
      </c>
      <c r="E97" s="72"/>
      <c r="F97" s="12" t="s">
        <v>467</v>
      </c>
    </row>
    <row r="98" spans="2:6" ht="42.75">
      <c r="B98" s="87" t="s">
        <v>63</v>
      </c>
      <c r="C98" s="35" t="s">
        <v>468</v>
      </c>
      <c r="D98" s="21" t="str">
        <f ca="1">INDIRECT([3]MC!$A97)</f>
        <v>(-) Excess on limits for Additional Own Funds</v>
      </c>
      <c r="E98" s="72"/>
      <c r="F98" s="12" t="s">
        <v>469</v>
      </c>
    </row>
    <row r="99" spans="2:6" ht="46.5" customHeight="1">
      <c r="B99" s="87" t="s">
        <v>64</v>
      </c>
      <c r="C99" s="35" t="s">
        <v>923</v>
      </c>
      <c r="D99" s="22" t="str">
        <f ca="1">INDIRECT([3]MC!$A98)</f>
        <v>Of which: Effect of the transitory increase of limits for Additional Own Funds</v>
      </c>
      <c r="E99" s="77" t="s">
        <v>745</v>
      </c>
      <c r="F99" s="12"/>
    </row>
    <row r="100" spans="2:6" ht="42.75">
      <c r="B100" s="87" t="s">
        <v>65</v>
      </c>
      <c r="C100" s="35" t="s">
        <v>470</v>
      </c>
      <c r="D100" s="21" t="str">
        <f ca="1">INDIRECT([3]MC!$A99)</f>
        <v>(-) Other country-specific deductions to Additional Own Funds</v>
      </c>
      <c r="E100" s="77" t="s">
        <v>745</v>
      </c>
      <c r="F100" s="12"/>
    </row>
    <row r="101" spans="2:6" ht="71.25">
      <c r="B101" s="87" t="s">
        <v>66</v>
      </c>
      <c r="C101" s="35" t="s">
        <v>471</v>
      </c>
      <c r="D101" s="21" t="str">
        <f ca="1">INDIRECT([3]MC!$A100)</f>
        <v>(-) Deductions from original and additional own funds</v>
      </c>
      <c r="E101" s="73"/>
      <c r="F101" s="54" t="s">
        <v>731</v>
      </c>
    </row>
    <row r="102" spans="2:6" ht="85.5">
      <c r="B102" s="87" t="s">
        <v>67</v>
      </c>
      <c r="C102" s="35" t="s">
        <v>472</v>
      </c>
      <c r="D102" s="22" t="str">
        <f ca="1">INDIRECT([3]MC!$A101)</f>
        <v>Of which: (-) From Original Own Funds</v>
      </c>
      <c r="E102" s="79"/>
      <c r="F102" s="15" t="s">
        <v>473</v>
      </c>
    </row>
    <row r="103" spans="2:6" ht="85.5">
      <c r="B103" s="87" t="s">
        <v>68</v>
      </c>
      <c r="C103" s="35" t="s">
        <v>474</v>
      </c>
      <c r="D103" s="22" t="str">
        <f ca="1">INDIRECT([3]MC!$A102)</f>
        <v>Of which: (-) From Additional Own Funds</v>
      </c>
      <c r="E103" s="79"/>
      <c r="F103" s="15" t="s">
        <v>475</v>
      </c>
    </row>
    <row r="104" spans="2:6" ht="42.75">
      <c r="B104" s="87" t="s">
        <v>69</v>
      </c>
      <c r="C104" s="35" t="s">
        <v>476</v>
      </c>
      <c r="D104" s="26" t="str">
        <f ca="1">INDIRECT([3]MC!$A103)</f>
        <v>(-) Holdings in other credit and financial institutions amounting to more than 10% of their capital</v>
      </c>
      <c r="E104" s="72"/>
      <c r="F104" s="14" t="s">
        <v>477</v>
      </c>
    </row>
    <row r="105" spans="2:6" ht="57">
      <c r="B105" s="87" t="s">
        <v>70</v>
      </c>
      <c r="C105" s="35" t="s">
        <v>478</v>
      </c>
      <c r="D105" s="26" t="str">
        <f ca="1">INDIRECT([3]MC!$A104)</f>
        <v>(-) Subordinated claims and other items in other credit and financial institutions in which holdings exceed 10% of their capital</v>
      </c>
      <c r="E105" s="72"/>
      <c r="F105" s="14" t="s">
        <v>479</v>
      </c>
    </row>
    <row r="106" spans="2:6" ht="57">
      <c r="B106" s="87" t="s">
        <v>71</v>
      </c>
      <c r="C106" s="35" t="s">
        <v>480</v>
      </c>
      <c r="D106" s="26" t="str">
        <f ca="1">INDIRECT([3]MC!$A105)</f>
        <v>(-) Excess on limit for holdings, subordinated claims and other items in credit and financial institutions in which holdings are up to 10% of their capital</v>
      </c>
      <c r="E106" s="72"/>
      <c r="F106" s="14" t="s">
        <v>155</v>
      </c>
    </row>
    <row r="107" spans="2:6" ht="99.75">
      <c r="B107" s="88" t="s">
        <v>72</v>
      </c>
      <c r="C107" s="60" t="s">
        <v>156</v>
      </c>
      <c r="D107" s="55" t="str">
        <f ca="1">INDIRECT([3]MC!$A106)</f>
        <v>(-) Participations hold in insurance undertakings, reinsurance undertakings and insurance holding companies</v>
      </c>
      <c r="E107" s="244"/>
      <c r="F107" s="7" t="s">
        <v>732</v>
      </c>
    </row>
    <row r="108" spans="2:6" ht="99.75">
      <c r="B108" s="88" t="s">
        <v>73</v>
      </c>
      <c r="C108" s="60" t="s">
        <v>157</v>
      </c>
      <c r="D108" s="55" t="str">
        <f ca="1">INDIRECT([3]MC!$A107)</f>
        <v>(-) Other instruments hold in respect of insurance undertakings, reinsurance undertakings and insurance holding companies in which a participation is maintained</v>
      </c>
      <c r="E108" s="245"/>
      <c r="F108" s="7" t="s">
        <v>733</v>
      </c>
    </row>
    <row r="109" spans="2:6" ht="42.75">
      <c r="B109" s="87" t="s">
        <v>74</v>
      </c>
      <c r="C109" s="35" t="s">
        <v>158</v>
      </c>
      <c r="D109" s="26" t="str">
        <f ca="1">INDIRECT([3]MC!$A108)</f>
        <v>(-) Country-specific deductions from  Original and Additional Own Funds</v>
      </c>
      <c r="E109" s="77" t="s">
        <v>745</v>
      </c>
      <c r="F109" s="12"/>
    </row>
    <row r="110" spans="2:6" ht="71.25">
      <c r="B110" s="87" t="s">
        <v>75</v>
      </c>
      <c r="C110" s="35" t="s">
        <v>160</v>
      </c>
      <c r="D110" s="23" t="str">
        <f ca="1">INDIRECT([3]MC!$A109)</f>
        <v>Memorandum item:
Own Funds relevant for limits to large exposures when additional capital to cover market risks is not used AND for limits to qualifying participating interests</v>
      </c>
      <c r="E110" s="75"/>
      <c r="F110" s="24" t="s">
        <v>1255</v>
      </c>
    </row>
    <row r="111" spans="2:6" ht="57">
      <c r="B111" s="127" t="s">
        <v>90</v>
      </c>
      <c r="C111" s="59" t="s">
        <v>557</v>
      </c>
      <c r="D111" s="40" t="str">
        <f ca="1">INDIRECT([3]MC!$A124)</f>
        <v>Country specific memorandum item:
Total own funds relevant for the limits of large exposures when additional capital to cover market risks is used</v>
      </c>
      <c r="E111" s="78" t="s">
        <v>745</v>
      </c>
      <c r="F111" s="13"/>
    </row>
    <row r="112" spans="2:6" ht="28.5">
      <c r="B112" s="87" t="s">
        <v>76</v>
      </c>
      <c r="C112" s="35" t="s">
        <v>1256</v>
      </c>
      <c r="D112" s="26" t="str">
        <f ca="1">INDIRECT([3]MC!$A110)</f>
        <v>(-) Certain securitisation exposures not included in risk-weighted assets</v>
      </c>
      <c r="E112" s="72"/>
      <c r="F112" s="14" t="s">
        <v>1257</v>
      </c>
    </row>
    <row r="113" spans="2:6" ht="28.5">
      <c r="B113" s="87" t="s">
        <v>77</v>
      </c>
      <c r="C113" s="35" t="s">
        <v>1258</v>
      </c>
      <c r="D113" s="26" t="str">
        <f ca="1">INDIRECT([3]MC!$A111)</f>
        <v>(-) IRB Provision shortfall and IRB equity expected loss amounts</v>
      </c>
      <c r="E113" s="72"/>
      <c r="F113" s="14" t="s">
        <v>1259</v>
      </c>
    </row>
    <row r="114" spans="2:6" ht="28.5">
      <c r="B114" s="87" t="s">
        <v>78</v>
      </c>
      <c r="C114" s="35" t="s">
        <v>1260</v>
      </c>
      <c r="D114" s="102" t="str">
        <f ca="1">INDIRECT([3]MC!$A112)</f>
        <v>(-) Qualified participating interest in non financial institutions</v>
      </c>
      <c r="E114" s="72"/>
      <c r="F114" s="14" t="s">
        <v>1262</v>
      </c>
    </row>
    <row r="115" spans="2:6" s="42" customFormat="1" ht="57">
      <c r="B115" s="87" t="s">
        <v>79</v>
      </c>
      <c r="C115" s="35" t="s">
        <v>1263</v>
      </c>
      <c r="D115" s="102" t="str">
        <f ca="1">INDIRECT([3]MC!$A113)</f>
        <v>(-) Free deliveries from 5 business days post second contractual payment or delivery leg until extinction of the transaction</v>
      </c>
      <c r="E115" s="103"/>
      <c r="F115" s="25" t="s">
        <v>1265</v>
      </c>
    </row>
    <row r="116" spans="2:6" ht="42.75">
      <c r="B116" s="89" t="s">
        <v>80</v>
      </c>
      <c r="C116" s="61" t="s">
        <v>1266</v>
      </c>
      <c r="D116" s="43" t="str">
        <f ca="1">INDIRECT([3]MC!$A114)</f>
        <v>(-) Other country specific deductions from Original and Additional Own Funds</v>
      </c>
      <c r="E116" s="77" t="s">
        <v>745</v>
      </c>
      <c r="F116" s="25" t="s">
        <v>1268</v>
      </c>
    </row>
    <row r="117" spans="2:6" ht="28.5">
      <c r="B117" s="87" t="s">
        <v>81</v>
      </c>
      <c r="C117" s="35" t="s">
        <v>1269</v>
      </c>
      <c r="D117" s="21" t="str">
        <f ca="1">INDIRECT([3]MC!$A115)</f>
        <v>Of which: Total original own funds for general solvency purposes</v>
      </c>
      <c r="E117" s="73"/>
      <c r="F117" s="12" t="s">
        <v>1270</v>
      </c>
    </row>
    <row r="118" spans="2:6" ht="28.5">
      <c r="B118" s="89" t="s">
        <v>82</v>
      </c>
      <c r="C118" s="35" t="s">
        <v>1271</v>
      </c>
      <c r="D118" s="21" t="str">
        <f ca="1">INDIRECT([3]MC!$A116)</f>
        <v>Total additional own funds for general solvency purposes</v>
      </c>
      <c r="E118" s="73"/>
      <c r="F118" s="12" t="s">
        <v>1272</v>
      </c>
    </row>
    <row r="119" spans="2:6" ht="28.5">
      <c r="B119" s="87" t="s">
        <v>83</v>
      </c>
      <c r="C119" s="35" t="s">
        <v>1273</v>
      </c>
      <c r="D119" s="21" t="str">
        <f ca="1">INDIRECT([3]MC!$A117)</f>
        <v>Total additional own funds specific to cover market risks</v>
      </c>
      <c r="E119" s="73"/>
      <c r="F119" s="12" t="s">
        <v>1274</v>
      </c>
    </row>
    <row r="120" spans="2:6" ht="42.75">
      <c r="B120" s="89" t="s">
        <v>84</v>
      </c>
      <c r="C120" s="35" t="s">
        <v>1275</v>
      </c>
      <c r="D120" s="26" t="str">
        <f ca="1">INDIRECT([3]MC!$A118)</f>
        <v>Excess on limits for additional own funds transferred to additional own funds specific to cover market risks</v>
      </c>
      <c r="E120" s="72"/>
      <c r="F120" s="14" t="s">
        <v>928</v>
      </c>
    </row>
    <row r="121" spans="2:6" ht="42.75">
      <c r="B121" s="87" t="s">
        <v>85</v>
      </c>
      <c r="C121" s="35" t="s">
        <v>929</v>
      </c>
      <c r="D121" s="26" t="str">
        <f ca="1">INDIRECT([3]MC!$A119)</f>
        <v>Net trading book profits</v>
      </c>
      <c r="E121" s="72"/>
      <c r="F121" s="14" t="s">
        <v>930</v>
      </c>
    </row>
    <row r="122" spans="2:6">
      <c r="B122" s="89" t="s">
        <v>86</v>
      </c>
      <c r="C122" s="35" t="s">
        <v>931</v>
      </c>
      <c r="D122" s="26" t="str">
        <f ca="1">INDIRECT([3]MC!$A120)</f>
        <v xml:space="preserve">Short term subordinated loan capital  </v>
      </c>
      <c r="E122" s="72"/>
      <c r="F122" s="14" t="s">
        <v>932</v>
      </c>
    </row>
    <row r="123" spans="2:6">
      <c r="B123" s="87" t="s">
        <v>87</v>
      </c>
      <c r="C123" s="35" t="s">
        <v>933</v>
      </c>
      <c r="D123" s="26" t="str">
        <f ca="1">INDIRECT([3]MC!$A121)</f>
        <v>(-) Illiquid assets</v>
      </c>
      <c r="E123" s="72"/>
      <c r="F123" s="14" t="s">
        <v>934</v>
      </c>
    </row>
    <row r="124" spans="2:6" ht="28.5">
      <c r="B124" s="89" t="s">
        <v>88</v>
      </c>
      <c r="C124" s="35" t="s">
        <v>935</v>
      </c>
      <c r="D124" s="26" t="str">
        <f ca="1">INDIRECT([3]MC!$A122)</f>
        <v>(-) Excess on limit for Own Funds Specific to Cover Market Risks</v>
      </c>
      <c r="E124" s="72"/>
      <c r="F124" s="14" t="s">
        <v>936</v>
      </c>
    </row>
    <row r="125" spans="2:6" ht="57">
      <c r="B125" s="87" t="s">
        <v>89</v>
      </c>
      <c r="C125" s="35" t="s">
        <v>937</v>
      </c>
      <c r="D125" s="23" t="str">
        <f ca="1">INDIRECT([3]MC!$A123)</f>
        <v>Memorandum item:
Total own funds relevant for the limits of large exposures when additional capital to cover market risks is used</v>
      </c>
      <c r="E125" s="72"/>
      <c r="F125" s="12" t="s">
        <v>603</v>
      </c>
    </row>
    <row r="126" spans="2:6" ht="64.5" customHeight="1">
      <c r="B126" s="89" t="s">
        <v>90</v>
      </c>
      <c r="C126" s="35" t="s">
        <v>557</v>
      </c>
      <c r="D126" s="23" t="str">
        <f ca="1">INDIRECT([3]MC!$A124)</f>
        <v>Country specific memorandum item:
Total own funds relevant for the limits of large exposures when additional capital to cover market risks is used</v>
      </c>
      <c r="E126" s="77" t="s">
        <v>745</v>
      </c>
      <c r="F126" s="12"/>
    </row>
    <row r="127" spans="2:6" ht="42.75">
      <c r="B127" s="87" t="s">
        <v>91</v>
      </c>
      <c r="C127" s="35" t="s">
        <v>604</v>
      </c>
      <c r="D127" s="26" t="str">
        <f ca="1">INDIRECT([3]MC!$A125)</f>
        <v>(-) Country specific deductions from Own Funds Specific to Cover Market Risks</v>
      </c>
      <c r="E127" s="77" t="s">
        <v>745</v>
      </c>
      <c r="F127" s="12" t="s">
        <v>606</v>
      </c>
    </row>
    <row r="128" spans="2:6" ht="28.5">
      <c r="B128" s="89" t="s">
        <v>92</v>
      </c>
      <c r="C128" s="35" t="s">
        <v>607</v>
      </c>
      <c r="D128" s="26" t="str">
        <f ca="1">INDIRECT([3]MC!$A126)</f>
        <v>(-) Unused but eligible Own Funds Specific to Cover Market Risks</v>
      </c>
      <c r="E128" s="72"/>
      <c r="F128" s="14" t="s">
        <v>608</v>
      </c>
    </row>
    <row r="129" spans="2:7">
      <c r="B129" s="87" t="s">
        <v>93</v>
      </c>
      <c r="C129" s="35" t="s">
        <v>609</v>
      </c>
      <c r="D129" s="21" t="str">
        <f ca="1">INDIRECT([3]MC!$A127)</f>
        <v>(-) Deduction from total own funds</v>
      </c>
      <c r="E129" s="73"/>
      <c r="F129" s="16" t="s">
        <v>610</v>
      </c>
    </row>
    <row r="130" spans="2:7" ht="42.75">
      <c r="B130" s="89" t="s">
        <v>94</v>
      </c>
      <c r="C130" s="35" t="s">
        <v>611</v>
      </c>
      <c r="D130" s="27" t="str">
        <f ca="1">INDIRECT([3]MC!$A128)</f>
        <v>(-) Country specific deductions from total own funds</v>
      </c>
      <c r="E130" s="77" t="s">
        <v>745</v>
      </c>
      <c r="F130" s="12" t="s">
        <v>612</v>
      </c>
    </row>
    <row r="131" spans="2:7" ht="28.5">
      <c r="B131" s="56"/>
      <c r="C131" s="59" t="s">
        <v>613</v>
      </c>
      <c r="D131" s="50" t="s">
        <v>279</v>
      </c>
      <c r="E131" s="80"/>
      <c r="F131" s="13" t="s">
        <v>280</v>
      </c>
    </row>
    <row r="132" spans="2:7" ht="42.75">
      <c r="B132" s="87" t="s">
        <v>95</v>
      </c>
      <c r="C132" s="35" t="s">
        <v>854</v>
      </c>
      <c r="D132" s="26" t="str">
        <f ca="1">INDIRECT([3]MC!$A212)</f>
        <v>Memorandum items:
IRB provision excess (+) / shortfall (-)</v>
      </c>
      <c r="E132" s="72"/>
      <c r="F132" s="205" t="str">
        <f>CONCATENATE(" = 1.8.1.1+1.8.1.2                                 BASE from now on until 2= ",[3]BASE!$F$11)</f>
        <v xml:space="preserve"> = 1.8.1.1+1.8.1.2                                 BASE from now on until 2= Items de Memorando [CA]</v>
      </c>
      <c r="G132" s="39" t="str">
        <f>[3]BASE!$F$11</f>
        <v>Items de Memorando [CA]</v>
      </c>
    </row>
    <row r="133" spans="2:7" ht="28.5">
      <c r="B133" s="87" t="s">
        <v>96</v>
      </c>
      <c r="C133" s="35" t="s">
        <v>855</v>
      </c>
      <c r="D133" s="22" t="str">
        <f ca="1">INDIRECT([3]MC!$A213)</f>
        <v>Amount of provisions for IRB</v>
      </c>
      <c r="E133" s="79"/>
      <c r="F133" s="12" t="s">
        <v>856</v>
      </c>
    </row>
    <row r="134" spans="2:7" ht="81.75" customHeight="1">
      <c r="B134" s="208" t="s">
        <v>97</v>
      </c>
      <c r="C134" s="19" t="s">
        <v>857</v>
      </c>
      <c r="D134" s="22" t="str">
        <f ca="1">INDIRECT([3]MC!$A214)</f>
        <v>Of which: General provision / Allowances for collective assessed financial assets</v>
      </c>
      <c r="E134" s="79"/>
      <c r="F134" s="140" t="s">
        <v>1245</v>
      </c>
    </row>
    <row r="135" spans="2:7" ht="57">
      <c r="B135" s="208" t="s">
        <v>98</v>
      </c>
      <c r="C135" s="19" t="s">
        <v>858</v>
      </c>
      <c r="D135" s="22" t="str">
        <f ca="1">INDIRECT([3]MC!$A215)</f>
        <v>Of which: Specific  provision / Allowances for individually assessed financial assets</v>
      </c>
      <c r="E135" s="79"/>
      <c r="F135" s="140" t="s">
        <v>1246</v>
      </c>
    </row>
    <row r="136" spans="2:7" ht="57">
      <c r="B136" s="208" t="s">
        <v>99</v>
      </c>
      <c r="C136" s="19" t="s">
        <v>710</v>
      </c>
      <c r="D136" s="22" t="str">
        <f ca="1">INDIRECT([3]MC!$A216)</f>
        <v xml:space="preserve">Of which: Other and country specific value adjustments and provisions included in the calculation of the IRB provision excess (+) / shortfall (-) </v>
      </c>
      <c r="E136" s="141" t="s">
        <v>745</v>
      </c>
      <c r="F136" s="12" t="s">
        <v>711</v>
      </c>
    </row>
    <row r="137" spans="2:7" ht="42.75">
      <c r="B137" s="87" t="s">
        <v>100</v>
      </c>
      <c r="C137" s="35" t="s">
        <v>712</v>
      </c>
      <c r="D137" s="22" t="str">
        <f ca="1">INDIRECT([3]MC!$A217)</f>
        <v>(-) IRB measurement of expected losses</v>
      </c>
      <c r="E137" s="79"/>
      <c r="F137" s="12" t="s">
        <v>713</v>
      </c>
    </row>
    <row r="138" spans="2:7" ht="28.5">
      <c r="B138" s="87" t="s">
        <v>101</v>
      </c>
      <c r="C138" s="35" t="s">
        <v>714</v>
      </c>
      <c r="D138" s="28" t="str">
        <f ca="1">INDIRECT([3]MC!$A218)</f>
        <v>Gross amount of subordinated loan capital</v>
      </c>
      <c r="E138" s="73"/>
      <c r="F138" s="12" t="s">
        <v>715</v>
      </c>
    </row>
    <row r="139" spans="2:7" ht="29.25" thickBot="1">
      <c r="B139" s="87" t="s">
        <v>102</v>
      </c>
      <c r="C139" s="62" t="s">
        <v>716</v>
      </c>
      <c r="D139" s="21" t="str">
        <f ca="1">INDIRECT([3]MC!$A219)</f>
        <v>Minimum initial capital required</v>
      </c>
      <c r="E139" s="81"/>
      <c r="F139" s="29" t="s">
        <v>717</v>
      </c>
    </row>
    <row r="140" spans="2:7" ht="15.75" thickTop="1" thickBot="1">
      <c r="B140" s="57"/>
      <c r="C140" s="63"/>
      <c r="D140" s="30"/>
      <c r="E140" s="223"/>
      <c r="F140" s="31"/>
    </row>
    <row r="141" spans="2:7" ht="92.25" customHeight="1" thickTop="1">
      <c r="B141" s="87" t="s">
        <v>103</v>
      </c>
      <c r="C141" s="35">
        <v>2</v>
      </c>
      <c r="D141" s="26" t="str">
        <f ca="1">INDIRECT([3]MC!$A137)</f>
        <v>Capital requirements [CA]</v>
      </c>
      <c r="E141" s="72"/>
      <c r="F141" s="24" t="s">
        <v>1308</v>
      </c>
      <c r="G141" s="39" t="str">
        <f>[3]BASE!$F$3</f>
        <v>Requerimientos de Capital [CA, GS]</v>
      </c>
    </row>
    <row r="142" spans="2:7" ht="28.5">
      <c r="B142" s="89" t="s">
        <v>104</v>
      </c>
      <c r="C142" s="61" t="s">
        <v>1036</v>
      </c>
      <c r="D142" s="21" t="str">
        <f ca="1">INDIRECT([3]MC!$A138)</f>
        <v xml:space="preserve">Of which: Investment firms under article 20(2) and 24 </v>
      </c>
      <c r="E142" s="82"/>
      <c r="F142" s="32" t="s">
        <v>1037</v>
      </c>
    </row>
    <row r="143" spans="2:7" ht="28.5">
      <c r="B143" s="87" t="s">
        <v>105</v>
      </c>
      <c r="C143" s="61" t="s">
        <v>1038</v>
      </c>
      <c r="D143" s="21" t="str">
        <f ca="1">INDIRECT([3]MC!$A139)</f>
        <v xml:space="preserve">Of which: Investment firms under article 20(3) and 25 </v>
      </c>
      <c r="E143" s="82"/>
      <c r="F143" s="32" t="s">
        <v>110</v>
      </c>
    </row>
    <row r="144" spans="2:7" ht="42.75">
      <c r="B144" s="89" t="s">
        <v>106</v>
      </c>
      <c r="C144" s="61" t="s">
        <v>111</v>
      </c>
      <c r="D144" s="21" t="str">
        <f ca="1">INDIRECT([3]MC!$A140)</f>
        <v xml:space="preserve">Of which: Investment firms under article 46 </v>
      </c>
      <c r="E144" s="82"/>
      <c r="F144" s="32" t="s">
        <v>568</v>
      </c>
    </row>
    <row r="145" spans="2:9" ht="51.75" customHeight="1">
      <c r="B145" s="87" t="s">
        <v>107</v>
      </c>
      <c r="C145" s="35" t="s">
        <v>569</v>
      </c>
      <c r="D145" s="21" t="str">
        <f ca="1">INDIRECT([3]AT!$A6)&amp;" " &amp; INDIRECT([3]TR!$A6) &amp; " " &amp; INDIRECT([3]BASE!$A5)</f>
        <v>Total Capital requirements for Credit, counterparty credit and dilution risks and free delivery [CA, CR]</v>
      </c>
      <c r="E145" s="72"/>
      <c r="F145" s="205" t="s">
        <v>1309</v>
      </c>
      <c r="G145" s="39" t="str">
        <f>[3]BASE!$F$5</f>
        <v>Riesgo de crédito (crédito, contrapartida de crédito, riesgo de dilución y entrega)</v>
      </c>
      <c r="H145" s="210" t="str">
        <f>[3]AT!$F$6</f>
        <v>Capital requirements</v>
      </c>
      <c r="I145" s="210" t="str">
        <f>[3]PO!$F$5</f>
        <v>Banking book</v>
      </c>
    </row>
    <row r="146" spans="2:9" ht="85.5">
      <c r="B146" s="89" t="s">
        <v>108</v>
      </c>
      <c r="C146" s="35" t="s">
        <v>570</v>
      </c>
      <c r="D146" s="26" t="str">
        <f ca="1">INDIRECT([3]AP!$A3)</f>
        <v>Standarised approach (SA)</v>
      </c>
      <c r="E146" s="73"/>
      <c r="F146" s="18" t="s">
        <v>262</v>
      </c>
    </row>
    <row r="147" spans="2:9" ht="56.25" customHeight="1">
      <c r="B147" s="87" t="s">
        <v>1039</v>
      </c>
      <c r="C147" s="35" t="s">
        <v>355</v>
      </c>
      <c r="D147" s="26" t="str">
        <f ca="1">INDIRECT([3]AP!$A4)</f>
        <v>SA exposures classes excluding securitisation positions</v>
      </c>
      <c r="E147" s="73"/>
      <c r="F147" s="17" t="s">
        <v>1310</v>
      </c>
      <c r="G147" s="210" t="str">
        <f>[3]AP!$F$4</f>
        <v>SA exposures classes excluding securitisation positions</v>
      </c>
    </row>
    <row r="148" spans="2:9">
      <c r="B148" s="89" t="s">
        <v>1040</v>
      </c>
      <c r="C148" s="19" t="s">
        <v>356</v>
      </c>
      <c r="D148" s="23" t="str">
        <f ca="1">INDIRECT([3]EC!$A4)</f>
        <v>Central Governments and central banks</v>
      </c>
      <c r="E148" s="104"/>
      <c r="F148" s="33" t="s">
        <v>162</v>
      </c>
    </row>
    <row r="149" spans="2:9">
      <c r="B149" s="87" t="s">
        <v>1041</v>
      </c>
      <c r="C149" s="19" t="s">
        <v>357</v>
      </c>
      <c r="D149" s="23" t="str">
        <f ca="1">INDIRECT([3]EC!$A5)</f>
        <v>Regional governments or local authorities</v>
      </c>
      <c r="E149" s="104"/>
      <c r="F149" s="33" t="s">
        <v>162</v>
      </c>
    </row>
    <row r="150" spans="2:9" ht="28.5">
      <c r="B150" s="89" t="s">
        <v>1042</v>
      </c>
      <c r="C150" s="19" t="s">
        <v>358</v>
      </c>
      <c r="D150" s="23" t="str">
        <f ca="1">INDIRECT([3]EC!$A6)</f>
        <v>Administrative bodies and non-commercial undertakings</v>
      </c>
      <c r="E150" s="104"/>
      <c r="F150" s="33" t="s">
        <v>162</v>
      </c>
    </row>
    <row r="151" spans="2:9">
      <c r="B151" s="87" t="s">
        <v>1043</v>
      </c>
      <c r="C151" s="19" t="s">
        <v>359</v>
      </c>
      <c r="D151" s="23" t="str">
        <f ca="1">INDIRECT([3]EC!$A7)</f>
        <v>Multilateral developments banks</v>
      </c>
      <c r="E151" s="104"/>
      <c r="F151" s="33" t="s">
        <v>162</v>
      </c>
    </row>
    <row r="152" spans="2:9">
      <c r="B152" s="89" t="s">
        <v>1044</v>
      </c>
      <c r="C152" s="19" t="s">
        <v>360</v>
      </c>
      <c r="D152" s="23" t="str">
        <f ca="1">INDIRECT([3]EC!$A8)</f>
        <v>International organizations</v>
      </c>
      <c r="E152" s="104"/>
      <c r="F152" s="33" t="s">
        <v>162</v>
      </c>
    </row>
    <row r="153" spans="2:9">
      <c r="B153" s="87" t="s">
        <v>1045</v>
      </c>
      <c r="C153" s="19" t="s">
        <v>361</v>
      </c>
      <c r="D153" s="23" t="str">
        <f ca="1">INDIRECT([3]EC!$A9)</f>
        <v>Institutions</v>
      </c>
      <c r="E153" s="104"/>
      <c r="F153" s="33" t="s">
        <v>162</v>
      </c>
    </row>
    <row r="154" spans="2:9">
      <c r="B154" s="89" t="s">
        <v>1046</v>
      </c>
      <c r="C154" s="19" t="s">
        <v>362</v>
      </c>
      <c r="D154" s="23" t="str">
        <f ca="1">INDIRECT([3]EC!$A10)</f>
        <v>Corporates</v>
      </c>
      <c r="E154" s="104"/>
      <c r="F154" s="33" t="s">
        <v>162</v>
      </c>
    </row>
    <row r="155" spans="2:9">
      <c r="B155" s="87" t="s">
        <v>1047</v>
      </c>
      <c r="C155" s="19" t="s">
        <v>363</v>
      </c>
      <c r="D155" s="23" t="str">
        <f ca="1">INDIRECT([3]EC!$A12)</f>
        <v>Retail</v>
      </c>
      <c r="E155" s="104"/>
      <c r="F155" s="33" t="s">
        <v>162</v>
      </c>
    </row>
    <row r="156" spans="2:9">
      <c r="B156" s="89" t="s">
        <v>1048</v>
      </c>
      <c r="C156" s="19" t="s">
        <v>364</v>
      </c>
      <c r="D156" s="23" t="str">
        <f ca="1">INDIRECT([3]EC!$A14)</f>
        <v>Secured on (by) real state property</v>
      </c>
      <c r="E156" s="104"/>
      <c r="F156" s="33" t="s">
        <v>162</v>
      </c>
    </row>
    <row r="157" spans="2:9">
      <c r="B157" s="87" t="s">
        <v>1049</v>
      </c>
      <c r="C157" s="19" t="s">
        <v>365</v>
      </c>
      <c r="D157" s="23" t="str">
        <f ca="1">INDIRECT([3]EC!$A17)</f>
        <v>Past due</v>
      </c>
      <c r="E157" s="104"/>
      <c r="F157" s="33" t="s">
        <v>464</v>
      </c>
    </row>
    <row r="158" spans="2:9">
      <c r="B158" s="89" t="s">
        <v>1050</v>
      </c>
      <c r="C158" s="19" t="s">
        <v>366</v>
      </c>
      <c r="D158" s="23" t="str">
        <f ca="1">INDIRECT([3]EC!$A18)</f>
        <v>Regulatory high-risk categories</v>
      </c>
      <c r="E158" s="104"/>
      <c r="F158" s="33" t="s">
        <v>464</v>
      </c>
    </row>
    <row r="159" spans="2:9">
      <c r="B159" s="87" t="s">
        <v>1051</v>
      </c>
      <c r="C159" s="19" t="s">
        <v>367</v>
      </c>
      <c r="D159" s="23" t="str">
        <f ca="1">INDIRECT([3]EC!$A19)</f>
        <v>Covered bonds</v>
      </c>
      <c r="E159" s="73"/>
      <c r="F159" s="33" t="s">
        <v>163</v>
      </c>
    </row>
    <row r="160" spans="2:9" ht="28.5">
      <c r="B160" s="89" t="s">
        <v>1052</v>
      </c>
      <c r="C160" s="19" t="s">
        <v>368</v>
      </c>
      <c r="D160" s="23" t="str">
        <f ca="1">INDIRECT([3]EC!$A20)</f>
        <v>Short-term claims on institutions and corporates</v>
      </c>
      <c r="E160" s="73"/>
      <c r="F160" s="33" t="s">
        <v>164</v>
      </c>
    </row>
    <row r="161" spans="2:6">
      <c r="B161" s="87" t="s">
        <v>1053</v>
      </c>
      <c r="C161" s="19" t="s">
        <v>369</v>
      </c>
      <c r="D161" s="23" t="str">
        <f ca="1">INDIRECT([3]EC!$A21)</f>
        <v>Claims in the form of CIU</v>
      </c>
      <c r="E161" s="104"/>
      <c r="F161" s="33" t="s">
        <v>165</v>
      </c>
    </row>
    <row r="162" spans="2:6">
      <c r="B162" s="89" t="s">
        <v>1054</v>
      </c>
      <c r="C162" s="19" t="s">
        <v>370</v>
      </c>
      <c r="D162" s="23" t="str">
        <f ca="1">INDIRECT([3]EC!$A22)</f>
        <v>Other items</v>
      </c>
      <c r="E162" s="104"/>
      <c r="F162" s="33" t="s">
        <v>166</v>
      </c>
    </row>
    <row r="163" spans="2:6">
      <c r="B163" s="87" t="s">
        <v>753</v>
      </c>
      <c r="C163" s="61" t="s">
        <v>866</v>
      </c>
      <c r="D163" s="21" t="str">
        <f ca="1">INDIRECT([3]AP!$A5)</f>
        <v>Securitisation positions SA</v>
      </c>
      <c r="E163" s="83"/>
      <c r="F163" s="33" t="s">
        <v>867</v>
      </c>
    </row>
    <row r="164" spans="2:6">
      <c r="B164" s="89" t="s">
        <v>754</v>
      </c>
      <c r="C164" s="61" t="s">
        <v>868</v>
      </c>
      <c r="D164" s="26" t="str">
        <f ca="1">INDIRECT([3]AP!$A11)</f>
        <v>Internal ratings based approach (IRB)</v>
      </c>
      <c r="E164" s="83"/>
      <c r="F164" s="34" t="s">
        <v>869</v>
      </c>
    </row>
    <row r="165" spans="2:6" ht="42.75">
      <c r="B165" s="87" t="s">
        <v>755</v>
      </c>
      <c r="C165" s="61" t="s">
        <v>870</v>
      </c>
      <c r="D165" s="21" t="str">
        <f ca="1">INDIRECT([3]AP!$A12)</f>
        <v xml:space="preserve">IRB approaches when neither own estimates of LGD non conversion factors are used </v>
      </c>
      <c r="E165" s="73"/>
      <c r="F165" s="12" t="s">
        <v>1304</v>
      </c>
    </row>
    <row r="166" spans="2:6">
      <c r="B166" s="89" t="s">
        <v>756</v>
      </c>
      <c r="C166" s="64" t="s">
        <v>871</v>
      </c>
      <c r="D166" s="23" t="str">
        <f ca="1">INDIRECT([3]EC!$A32)</f>
        <v>Central banks and central governments</v>
      </c>
      <c r="E166" s="75"/>
      <c r="F166" s="12" t="s">
        <v>1034</v>
      </c>
    </row>
    <row r="167" spans="2:6">
      <c r="B167" s="87" t="s">
        <v>757</v>
      </c>
      <c r="C167" s="64" t="s">
        <v>872</v>
      </c>
      <c r="D167" s="23" t="str">
        <f ca="1">INDIRECT([3]EC!$A33)</f>
        <v>Institutions</v>
      </c>
      <c r="E167" s="75"/>
      <c r="F167" s="12" t="s">
        <v>1034</v>
      </c>
    </row>
    <row r="168" spans="2:6" s="2" customFormat="1">
      <c r="B168" s="90"/>
      <c r="C168" s="65" t="s">
        <v>873</v>
      </c>
      <c r="D168" s="51" t="s">
        <v>698</v>
      </c>
      <c r="E168" s="84"/>
      <c r="F168" s="13" t="s">
        <v>1034</v>
      </c>
    </row>
    <row r="169" spans="2:6" s="2" customFormat="1">
      <c r="B169" s="88" t="s">
        <v>758</v>
      </c>
      <c r="C169" s="66" t="s">
        <v>873</v>
      </c>
      <c r="D169" s="52" t="str">
        <f ca="1">INDIRECT([3]EC!$A34)</f>
        <v>Corporates - SME</v>
      </c>
      <c r="E169" s="85"/>
      <c r="F169" s="8" t="s">
        <v>1034</v>
      </c>
    </row>
    <row r="170" spans="2:6" s="2" customFormat="1">
      <c r="B170" s="92" t="s">
        <v>759</v>
      </c>
      <c r="C170" s="66" t="s">
        <v>696</v>
      </c>
      <c r="D170" s="52" t="str">
        <f ca="1">INDIRECT([3]EC!$A35)</f>
        <v>Corporates - Specialized lending</v>
      </c>
      <c r="E170" s="85"/>
      <c r="F170" s="8" t="s">
        <v>1034</v>
      </c>
    </row>
    <row r="171" spans="2:6" s="2" customFormat="1">
      <c r="B171" s="88" t="s">
        <v>1055</v>
      </c>
      <c r="C171" s="66" t="s">
        <v>697</v>
      </c>
      <c r="D171" s="52" t="str">
        <f ca="1">INDIRECT([3]EC!$A36)</f>
        <v>Corporates - Other</v>
      </c>
      <c r="E171" s="85"/>
      <c r="F171" s="8" t="s">
        <v>1034</v>
      </c>
    </row>
    <row r="172" spans="2:6" ht="42.75">
      <c r="B172" s="89" t="s">
        <v>1056</v>
      </c>
      <c r="C172" s="61" t="s">
        <v>874</v>
      </c>
      <c r="D172" s="203" t="str">
        <f ca="1">INDIRECT([3]AP!$A13)</f>
        <v xml:space="preserve">IRB approaches when own estimates of LGD and / or conversion factors are used </v>
      </c>
      <c r="E172" s="73"/>
      <c r="F172" s="12" t="s">
        <v>1305</v>
      </c>
    </row>
    <row r="173" spans="2:6">
      <c r="B173" s="87" t="s">
        <v>1057</v>
      </c>
      <c r="C173" s="64" t="s">
        <v>875</v>
      </c>
      <c r="D173" s="23" t="str">
        <f ca="1">INDIRECT([3]EC!$A32)</f>
        <v>Central banks and central governments</v>
      </c>
      <c r="E173" s="75"/>
      <c r="F173" s="12" t="s">
        <v>1034</v>
      </c>
    </row>
    <row r="174" spans="2:6">
      <c r="B174" s="89" t="s">
        <v>1058</v>
      </c>
      <c r="C174" s="64" t="s">
        <v>876</v>
      </c>
      <c r="D174" s="23" t="str">
        <f ca="1">INDIRECT([3]EC!$A33)</f>
        <v>Institutions</v>
      </c>
      <c r="E174" s="75"/>
      <c r="F174" s="12" t="s">
        <v>1034</v>
      </c>
    </row>
    <row r="175" spans="2:6">
      <c r="B175" s="91"/>
      <c r="C175" s="65" t="s">
        <v>877</v>
      </c>
      <c r="D175" s="51" t="s">
        <v>698</v>
      </c>
      <c r="E175" s="84"/>
      <c r="F175" s="13" t="s">
        <v>1034</v>
      </c>
    </row>
    <row r="176" spans="2:6">
      <c r="B176" s="92" t="s">
        <v>1059</v>
      </c>
      <c r="C176" s="66" t="s">
        <v>878</v>
      </c>
      <c r="D176" s="52" t="str">
        <f ca="1">INDIRECT([3]EC!$A34)</f>
        <v>Corporates - SME</v>
      </c>
      <c r="E176" s="85"/>
      <c r="F176" s="8" t="s">
        <v>1034</v>
      </c>
    </row>
    <row r="177" spans="2:6">
      <c r="B177" s="88" t="s">
        <v>1060</v>
      </c>
      <c r="C177" s="66" t="s">
        <v>699</v>
      </c>
      <c r="D177" s="52" t="str">
        <f ca="1">INDIRECT([3]EC!$A35)</f>
        <v>Corporates - Specialized lending</v>
      </c>
      <c r="E177" s="85"/>
      <c r="F177" s="8" t="s">
        <v>1034</v>
      </c>
    </row>
    <row r="178" spans="2:6">
      <c r="B178" s="92" t="s">
        <v>1061</v>
      </c>
      <c r="C178" s="66" t="s">
        <v>700</v>
      </c>
      <c r="D178" s="52" t="str">
        <f ca="1">INDIRECT([3]EC!$A36)</f>
        <v>Corporates - Other</v>
      </c>
      <c r="E178" s="85"/>
      <c r="F178" s="8" t="s">
        <v>1034</v>
      </c>
    </row>
    <row r="179" spans="2:6">
      <c r="B179" s="91"/>
      <c r="C179" s="65" t="s">
        <v>878</v>
      </c>
      <c r="D179" s="51" t="s">
        <v>1033</v>
      </c>
      <c r="E179" s="84"/>
      <c r="F179" s="13" t="s">
        <v>1034</v>
      </c>
    </row>
    <row r="180" spans="2:6">
      <c r="B180" s="92" t="s">
        <v>1062</v>
      </c>
      <c r="C180" s="66" t="s">
        <v>701</v>
      </c>
      <c r="D180" s="52" t="str">
        <f ca="1">INDIRECT([3]EC!$A37)</f>
        <v>Retail- Secured by real estate SME</v>
      </c>
      <c r="E180" s="85"/>
      <c r="F180" s="8" t="s">
        <v>1034</v>
      </c>
    </row>
    <row r="181" spans="2:6">
      <c r="B181" s="88" t="s">
        <v>1063</v>
      </c>
      <c r="C181" s="66" t="s">
        <v>281</v>
      </c>
      <c r="D181" s="52" t="str">
        <f ca="1">INDIRECT([3]EC!$A38)</f>
        <v>Retail- Secured by real estate  non- SME</v>
      </c>
      <c r="E181" s="85"/>
      <c r="F181" s="8" t="s">
        <v>1034</v>
      </c>
    </row>
    <row r="182" spans="2:6">
      <c r="B182" s="92" t="s">
        <v>1064</v>
      </c>
      <c r="C182" s="66" t="s">
        <v>282</v>
      </c>
      <c r="D182" s="52" t="str">
        <f ca="1">INDIRECT([3]EC!$A39)</f>
        <v>Retail- Qualifying revolving</v>
      </c>
      <c r="E182" s="85"/>
      <c r="F182" s="8" t="s">
        <v>1034</v>
      </c>
    </row>
    <row r="183" spans="2:6">
      <c r="B183" s="88" t="s">
        <v>1065</v>
      </c>
      <c r="C183" s="66" t="s">
        <v>283</v>
      </c>
      <c r="D183" s="52" t="str">
        <f ca="1">INDIRECT([3]EC!$A40)</f>
        <v>Retail-  Other SME</v>
      </c>
      <c r="E183" s="85"/>
      <c r="F183" s="8" t="s">
        <v>1034</v>
      </c>
    </row>
    <row r="184" spans="2:6">
      <c r="B184" s="92" t="s">
        <v>1066</v>
      </c>
      <c r="C184" s="66" t="s">
        <v>284</v>
      </c>
      <c r="D184" s="52" t="str">
        <f ca="1">INDIRECT([3]EC!$A41)</f>
        <v>Retail-  Other non- SME</v>
      </c>
      <c r="E184" s="85"/>
      <c r="F184" s="8" t="s">
        <v>1034</v>
      </c>
    </row>
    <row r="185" spans="2:6">
      <c r="B185" s="87" t="s">
        <v>1067</v>
      </c>
      <c r="C185" s="61" t="s">
        <v>879</v>
      </c>
      <c r="D185" s="21" t="str">
        <f ca="1">INDIRECT([3]AP!$A14)</f>
        <v>Equity IRB</v>
      </c>
      <c r="E185" s="73"/>
      <c r="F185" s="12" t="s">
        <v>1035</v>
      </c>
    </row>
    <row r="186" spans="2:6">
      <c r="B186" s="89" t="s">
        <v>1068</v>
      </c>
      <c r="C186" s="61" t="s">
        <v>42</v>
      </c>
      <c r="D186" s="21" t="str">
        <f ca="1">INDIRECT([3]AP!$A21)</f>
        <v>Securitisation positions IRB</v>
      </c>
      <c r="E186" s="73"/>
      <c r="F186" s="12" t="s">
        <v>43</v>
      </c>
    </row>
    <row r="187" spans="2:6" ht="28.5">
      <c r="B187" s="87" t="s">
        <v>1069</v>
      </c>
      <c r="C187" s="61" t="s">
        <v>44</v>
      </c>
      <c r="D187" s="21" t="str">
        <f ca="1">INDIRECT([3]AP!$A27)</f>
        <v>Other non credit-obligation assets</v>
      </c>
      <c r="E187" s="73"/>
      <c r="F187" s="12" t="s">
        <v>45</v>
      </c>
    </row>
    <row r="188" spans="2:6" ht="28.5">
      <c r="B188" s="89" t="s">
        <v>1070</v>
      </c>
      <c r="C188" s="61" t="s">
        <v>46</v>
      </c>
      <c r="D188" s="21" t="str">
        <f ca="1">INDIRECT([3]BASE!$A6)</f>
        <v>Settlement/delivery risk [CA, CR TB SETT]</v>
      </c>
      <c r="E188" s="73"/>
      <c r="F188" s="12" t="s">
        <v>231</v>
      </c>
    </row>
    <row r="189" spans="2:6" ht="42.75">
      <c r="B189" s="87" t="s">
        <v>1071</v>
      </c>
      <c r="C189" s="35" t="s">
        <v>47</v>
      </c>
      <c r="D189" s="21" t="str">
        <f ca="1">INDIRECT([3]TR!$A3) &amp; " " &amp; INDIRECT([3]AT!$A51) &amp; " " &amp; INDIRECT([3]TR!$A6) &amp; " " &amp; INDIRECT([3]BASE!$A$7)</f>
        <v>Total Capital requirements for Positions, foreign exchange and commodity risks [CA MKR]</v>
      </c>
      <c r="E189" s="72"/>
      <c r="F189" s="16" t="s">
        <v>48</v>
      </c>
    </row>
    <row r="190" spans="2:6" ht="42.75">
      <c r="B190" s="89" t="s">
        <v>1072</v>
      </c>
      <c r="C190" s="61" t="s">
        <v>49</v>
      </c>
      <c r="D190" s="26" t="str">
        <f ca="1">INDIRECT([3]BASE!$A$7) &amp; " " &amp;  INDIRECT([3]TR!$A$7) &amp; " " &amp;  INDIRECT([3]AP!$A$3)</f>
        <v>Positions, foreign exchange and commodity risks [CA MKR] under Standarised approach (SA)</v>
      </c>
      <c r="E190" s="73"/>
      <c r="F190" s="16" t="s">
        <v>50</v>
      </c>
    </row>
    <row r="191" spans="2:6">
      <c r="B191" s="87" t="s">
        <v>1073</v>
      </c>
      <c r="C191" s="61" t="s">
        <v>51</v>
      </c>
      <c r="D191" s="21" t="str">
        <f ca="1">INDIRECT([3]RT!$A5)</f>
        <v>Trade debt instruments</v>
      </c>
      <c r="E191" s="75"/>
      <c r="F191" s="12" t="s">
        <v>719</v>
      </c>
    </row>
    <row r="192" spans="2:6">
      <c r="B192" s="89" t="s">
        <v>1074</v>
      </c>
      <c r="C192" s="61" t="s">
        <v>52</v>
      </c>
      <c r="D192" s="21" t="str">
        <f ca="1">INDIRECT([3]RT!$A7)</f>
        <v>Equities</v>
      </c>
      <c r="E192" s="75"/>
      <c r="F192" s="12" t="s">
        <v>720</v>
      </c>
    </row>
    <row r="193" spans="2:6">
      <c r="B193" s="87" t="s">
        <v>1075</v>
      </c>
      <c r="C193" s="61" t="s">
        <v>53</v>
      </c>
      <c r="D193" s="21" t="str">
        <f ca="1">INDIRECT([3]RT!$A9)</f>
        <v>Foreign Exchange</v>
      </c>
      <c r="E193" s="75"/>
      <c r="F193" s="12" t="s">
        <v>154</v>
      </c>
    </row>
    <row r="194" spans="2:6">
      <c r="B194" s="89" t="s">
        <v>1076</v>
      </c>
      <c r="C194" s="35" t="s">
        <v>54</v>
      </c>
      <c r="D194" s="21" t="str">
        <f ca="1">INDIRECT([3]RT!$A10)</f>
        <v>Commodity</v>
      </c>
      <c r="E194" s="75"/>
      <c r="F194" s="12" t="s">
        <v>728</v>
      </c>
    </row>
    <row r="195" spans="2:6" ht="42.75">
      <c r="B195" s="87" t="s">
        <v>1077</v>
      </c>
      <c r="C195" s="61" t="s">
        <v>55</v>
      </c>
      <c r="D195" s="21" t="str">
        <f ca="1">INDIRECT([3]BASE!$A$7) &amp; " " &amp;  INDIRECT([3]TR!$A$7) &amp; " " &amp;  INDIRECT([3]AP!$A$77)</f>
        <v>Positions, foreign exchange and commodity risks [CA MKR] under Internal models (IM)</v>
      </c>
      <c r="E195" s="75"/>
      <c r="F195" s="12" t="s">
        <v>161</v>
      </c>
    </row>
    <row r="196" spans="2:6" ht="42.75">
      <c r="B196" s="89" t="s">
        <v>1078</v>
      </c>
      <c r="C196" s="61" t="s">
        <v>56</v>
      </c>
      <c r="D196" s="21" t="str">
        <f ca="1">INDIRECT([3]TR!$A3) &amp; " " &amp; INDIRECT([3]AT!$A72) &amp; " for " &amp; INDIRECT([3]BASE!$A$8)</f>
        <v>Total Capital requirements for Operational risk [OPR]</v>
      </c>
      <c r="E196" s="72"/>
      <c r="F196" s="16" t="s">
        <v>57</v>
      </c>
    </row>
    <row r="197" spans="2:6" ht="28.5">
      <c r="B197" s="87" t="s">
        <v>1079</v>
      </c>
      <c r="C197" s="61" t="s">
        <v>58</v>
      </c>
      <c r="D197" s="26" t="str">
        <f ca="1">INDIRECT([3]AP!$A82)</f>
        <v>Banking activities subject to Basic indicator approach (BIA)</v>
      </c>
      <c r="E197" s="73"/>
      <c r="F197" s="12" t="s">
        <v>59</v>
      </c>
    </row>
    <row r="198" spans="2:6" ht="42.75">
      <c r="B198" s="89" t="s">
        <v>1080</v>
      </c>
      <c r="C198" s="61" t="s">
        <v>60</v>
      </c>
      <c r="D198" s="26" t="str">
        <f ca="1">INDIRECT([3]AP!$A83)</f>
        <v>Banking activities subject to Standardised (TSA) / Alternative Standardised (ASA) approaches</v>
      </c>
      <c r="E198" s="73"/>
      <c r="F198" s="12" t="s">
        <v>59</v>
      </c>
    </row>
    <row r="199" spans="2:6" ht="28.5">
      <c r="B199" s="87" t="s">
        <v>1081</v>
      </c>
      <c r="C199" s="61" t="s">
        <v>61</v>
      </c>
      <c r="D199" s="26" t="str">
        <f ca="1">INDIRECT([3]AP!$A86)</f>
        <v>Banking activities subject to Advanced Measurement Approaches (AMA)</v>
      </c>
      <c r="E199" s="73"/>
      <c r="F199" s="12" t="s">
        <v>59</v>
      </c>
    </row>
    <row r="200" spans="2:6" ht="28.5">
      <c r="B200" s="89" t="s">
        <v>760</v>
      </c>
      <c r="C200" s="61" t="s">
        <v>62</v>
      </c>
      <c r="D200" s="21" t="str">
        <f ca="1">INDIRECT([3]AT!$A84) &amp; " related to " &amp; INDIRECT([3]BASE!$A$9)</f>
        <v>Capital requirements related to Fixed overheads [CA]</v>
      </c>
      <c r="E200" s="82"/>
      <c r="F200" s="36" t="s">
        <v>721</v>
      </c>
    </row>
    <row r="201" spans="2:6" ht="28.5">
      <c r="B201" s="87" t="s">
        <v>761</v>
      </c>
      <c r="C201" s="61" t="s">
        <v>722</v>
      </c>
      <c r="D201" s="21" t="str">
        <f ca="1">INDIRECT([3]BASE!$A$10)</f>
        <v>Other and transitional capital requirements [CA]</v>
      </c>
      <c r="E201" s="72"/>
      <c r="F201" s="105" t="s">
        <v>630</v>
      </c>
    </row>
    <row r="202" spans="2:6" ht="42.75">
      <c r="B202" s="87" t="s">
        <v>762</v>
      </c>
      <c r="C202" s="35" t="s">
        <v>723</v>
      </c>
      <c r="D202" s="26" t="str">
        <f ca="1">INDIRECT([3]MC!$A$198)</f>
        <v xml:space="preserve">Complements to overall floor for capital requirements </v>
      </c>
      <c r="E202" s="73"/>
      <c r="F202" s="18" t="s">
        <v>724</v>
      </c>
    </row>
    <row r="203" spans="2:6" ht="28.5">
      <c r="B203" s="91"/>
      <c r="C203" s="59" t="s">
        <v>725</v>
      </c>
      <c r="D203" s="50" t="s">
        <v>726</v>
      </c>
      <c r="E203" s="78"/>
      <c r="F203" s="13" t="s">
        <v>371</v>
      </c>
    </row>
    <row r="204" spans="2:6" ht="42.75">
      <c r="B204" s="89" t="s">
        <v>763</v>
      </c>
      <c r="C204" s="61" t="s">
        <v>727</v>
      </c>
      <c r="D204" s="26" t="str">
        <f ca="1">INDIRECT([3]MC!$A$199)</f>
        <v xml:space="preserve">Other own funds requirements </v>
      </c>
      <c r="E204" s="77" t="s">
        <v>745</v>
      </c>
      <c r="F204" s="12" t="s">
        <v>1292</v>
      </c>
    </row>
    <row r="205" spans="2:6" ht="42.75">
      <c r="B205" s="128"/>
      <c r="C205" s="129" t="s">
        <v>380</v>
      </c>
      <c r="D205" s="50" t="s">
        <v>381</v>
      </c>
      <c r="E205" s="78" t="s">
        <v>745</v>
      </c>
      <c r="F205" s="13"/>
    </row>
    <row r="206" spans="2:6">
      <c r="B206" s="89"/>
      <c r="C206" s="61" t="s">
        <v>1293</v>
      </c>
      <c r="D206" s="26" t="str">
        <f ca="1">INDIRECT([3]BASE!$A$11)</f>
        <v>Memorandum Items [CA]</v>
      </c>
      <c r="E206" s="86"/>
      <c r="F206" s="16"/>
    </row>
    <row r="207" spans="2:6" ht="42.75">
      <c r="B207" s="87" t="s">
        <v>764</v>
      </c>
      <c r="C207" s="61" t="s">
        <v>1294</v>
      </c>
      <c r="D207" s="41" t="str">
        <f ca="1">INDIRECT([3]MC!$A$220)</f>
        <v>Surplus (+) / Deficit (-) of own funds, before transitional capital requirements</v>
      </c>
      <c r="E207" s="73"/>
      <c r="F207" s="105" t="s">
        <v>379</v>
      </c>
    </row>
    <row r="208" spans="2:6" ht="78.75" customHeight="1">
      <c r="B208" s="89" t="s">
        <v>1082</v>
      </c>
      <c r="C208" s="61" t="s">
        <v>1295</v>
      </c>
      <c r="D208" s="41" t="str">
        <f ca="1">INDIRECT([3]MC!$A$221)</f>
        <v>Solvency ratio (%), before transitional capital requirements</v>
      </c>
      <c r="E208" s="73"/>
      <c r="F208" s="105" t="s">
        <v>378</v>
      </c>
    </row>
    <row r="209" spans="2:6" ht="36" customHeight="1">
      <c r="B209" s="87" t="s">
        <v>1083</v>
      </c>
      <c r="C209" s="61" t="s">
        <v>1296</v>
      </c>
      <c r="D209" s="41" t="str">
        <f ca="1">INDIRECT([3]MC!$A$222)</f>
        <v>Surplus (+) / Deficit (-) of own funds</v>
      </c>
      <c r="E209" s="73"/>
      <c r="F209" s="106" t="s">
        <v>746</v>
      </c>
    </row>
    <row r="210" spans="2:6" ht="34.5" customHeight="1">
      <c r="B210" s="89" t="s">
        <v>1084</v>
      </c>
      <c r="C210" s="61" t="s">
        <v>1297</v>
      </c>
      <c r="D210" s="41" t="str">
        <f ca="1">INDIRECT([3]MC!$A$223)</f>
        <v xml:space="preserve">Solvency ratio (%) </v>
      </c>
      <c r="E210" s="73"/>
      <c r="F210" s="105" t="s">
        <v>372</v>
      </c>
    </row>
    <row r="211" spans="2:6" ht="60.75" customHeight="1">
      <c r="B211" s="127"/>
      <c r="C211" s="129" t="s">
        <v>1298</v>
      </c>
      <c r="D211" s="130" t="s">
        <v>1299</v>
      </c>
      <c r="E211" s="131"/>
      <c r="F211" s="20" t="s">
        <v>865</v>
      </c>
    </row>
    <row r="212" spans="2:6" ht="44.25" customHeight="1">
      <c r="B212" s="127"/>
      <c r="C212" s="129" t="s">
        <v>1300</v>
      </c>
      <c r="D212" s="130" t="s">
        <v>1301</v>
      </c>
      <c r="E212" s="131"/>
      <c r="F212" s="20" t="s">
        <v>528</v>
      </c>
    </row>
    <row r="213" spans="2:6" ht="44.25" customHeight="1">
      <c r="B213" s="127"/>
      <c r="C213" s="129" t="s">
        <v>529</v>
      </c>
      <c r="D213" s="130" t="s">
        <v>530</v>
      </c>
      <c r="E213" s="131"/>
      <c r="F213" s="132" t="s">
        <v>531</v>
      </c>
    </row>
    <row r="214" spans="2:6" ht="44.25" customHeight="1">
      <c r="B214" s="127"/>
      <c r="C214" s="129" t="s">
        <v>532</v>
      </c>
      <c r="D214" s="133" t="s">
        <v>533</v>
      </c>
      <c r="E214" s="131"/>
      <c r="F214" s="134" t="s">
        <v>534</v>
      </c>
    </row>
    <row r="215" spans="2:6" ht="44.25" customHeight="1">
      <c r="B215" s="127"/>
      <c r="C215" s="59" t="s">
        <v>535</v>
      </c>
      <c r="D215" s="133" t="s">
        <v>536</v>
      </c>
      <c r="E215" s="131"/>
      <c r="F215" s="134" t="s">
        <v>534</v>
      </c>
    </row>
    <row r="216" spans="2:6" ht="97.5" customHeight="1" thickBot="1">
      <c r="B216" s="135" t="s">
        <v>1085</v>
      </c>
      <c r="C216" s="62" t="s">
        <v>109</v>
      </c>
      <c r="D216" s="53" t="str">
        <f ca="1">INDIRECT([3]MC!$A$224)</f>
        <v>Country specific memorandum items/ of which positions</v>
      </c>
      <c r="E216" s="136" t="s">
        <v>745</v>
      </c>
      <c r="F216" s="137" t="s">
        <v>1028</v>
      </c>
    </row>
    <row r="217" spans="2:6" ht="15" thickBot="1">
      <c r="B217" s="246" t="s">
        <v>149</v>
      </c>
      <c r="C217" s="247"/>
      <c r="D217" s="247"/>
      <c r="E217" s="247"/>
      <c r="F217" s="248"/>
    </row>
  </sheetData>
  <mergeCells count="2">
    <mergeCell ref="E107:E108"/>
    <mergeCell ref="B217:F217"/>
  </mergeCells>
  <phoneticPr fontId="55" type="noConversion"/>
  <pageMargins left="0.75" right="0.75" top="1" bottom="1" header="0.5" footer="0.5"/>
  <pageSetup paperSize="9" scale="43" fitToHeight="10" orientation="portrait" cellComments="asDisplayed" r:id="rId1"/>
  <headerFooter alignWithMargins="0">
    <oddHeader>&amp;C&amp;30&amp;U&amp;A</oddHeader>
    <oddFooter>&amp;R&amp;P of &amp;N</oddFooter>
  </headerFooter>
  <legacyDrawing r:id="rId2"/>
</worksheet>
</file>

<file path=xl/worksheets/sheet3.xml><?xml version="1.0" encoding="utf-8"?>
<worksheet xmlns="http://schemas.openxmlformats.org/spreadsheetml/2006/main" xmlns:r="http://schemas.openxmlformats.org/officeDocument/2006/relationships">
  <sheetPr codeName="Hoja3">
    <pageSetUpPr fitToPage="1"/>
  </sheetPr>
  <dimension ref="A1:H236"/>
  <sheetViews>
    <sheetView zoomScale="75" workbookViewId="0"/>
  </sheetViews>
  <sheetFormatPr baseColWidth="10" defaultColWidth="14" defaultRowHeight="11.25"/>
  <cols>
    <col min="1" max="1" width="8.85546875" style="97" customWidth="1"/>
    <col min="2" max="2" width="9.7109375" style="94" customWidth="1"/>
    <col min="3" max="3" width="35" style="94" customWidth="1"/>
    <col min="4" max="4" width="10" style="94" customWidth="1"/>
    <col min="5" max="7" width="26.7109375" style="94" customWidth="1"/>
    <col min="8" max="8" width="20.5703125" style="94" customWidth="1"/>
    <col min="9" max="16384" width="14" style="97"/>
  </cols>
  <sheetData>
    <row r="1" spans="1:8" s="94" customFormat="1" ht="12.75">
      <c r="B1" s="93" t="s">
        <v>112</v>
      </c>
    </row>
    <row r="2" spans="1:8" s="94" customFormat="1" ht="12" thickBot="1"/>
    <row r="3" spans="1:8" s="94" customFormat="1" ht="38.25" customHeight="1">
      <c r="A3" s="192"/>
      <c r="B3" s="193" t="s">
        <v>232</v>
      </c>
      <c r="C3" s="194" t="s">
        <v>233</v>
      </c>
      <c r="D3" s="194" t="s">
        <v>1247</v>
      </c>
      <c r="E3" s="195" t="s">
        <v>113</v>
      </c>
      <c r="F3" s="195" t="s">
        <v>114</v>
      </c>
      <c r="G3" s="195" t="s">
        <v>203</v>
      </c>
      <c r="H3" s="196" t="s">
        <v>234</v>
      </c>
    </row>
    <row r="4" spans="1:8" s="94" customFormat="1" ht="13.5" customHeight="1">
      <c r="A4" s="197"/>
      <c r="B4" s="198"/>
      <c r="C4" s="199"/>
      <c r="D4" s="199"/>
      <c r="E4" s="200"/>
      <c r="F4" s="200"/>
      <c r="G4" s="201"/>
      <c r="H4" s="202" t="s">
        <v>377</v>
      </c>
    </row>
    <row r="5" spans="1:8" ht="14.25">
      <c r="A5" s="121" t="s">
        <v>373</v>
      </c>
      <c r="B5" s="249" t="str">
        <f ca="1">"1.1.2.6.15 "&amp;INDIRECT([3]MC!$A$52)</f>
        <v>1.1.2.6.15 Other valuation differences affecting the eligible reserves</v>
      </c>
      <c r="C5" s="249"/>
      <c r="D5" s="249"/>
      <c r="E5" s="249"/>
      <c r="F5" s="249"/>
      <c r="G5" s="249"/>
      <c r="H5" s="117" t="s">
        <v>1023</v>
      </c>
    </row>
    <row r="6" spans="1:8" ht="42.75" customHeight="1">
      <c r="A6" s="122" t="s">
        <v>374</v>
      </c>
      <c r="B6" s="108" t="s">
        <v>582</v>
      </c>
      <c r="C6" s="95" t="s">
        <v>120</v>
      </c>
      <c r="D6" s="95" t="s">
        <v>121</v>
      </c>
      <c r="E6" s="96" t="s">
        <v>1029</v>
      </c>
      <c r="F6" s="95"/>
      <c r="G6" s="95"/>
      <c r="H6" s="118"/>
    </row>
    <row r="7" spans="1:8" ht="56.25">
      <c r="A7" s="121" t="s">
        <v>375</v>
      </c>
      <c r="B7" s="108" t="s">
        <v>582</v>
      </c>
      <c r="C7" s="95" t="s">
        <v>122</v>
      </c>
      <c r="D7" s="95" t="s">
        <v>123</v>
      </c>
      <c r="E7" s="96" t="s">
        <v>1224</v>
      </c>
      <c r="F7" s="95" t="s">
        <v>1225</v>
      </c>
      <c r="G7" s="95"/>
      <c r="H7" s="118"/>
    </row>
    <row r="8" spans="1:8" ht="22.5">
      <c r="A8" s="122" t="s">
        <v>376</v>
      </c>
      <c r="B8" s="108" t="s">
        <v>582</v>
      </c>
      <c r="C8" s="95" t="s">
        <v>491</v>
      </c>
      <c r="D8" s="95" t="s">
        <v>492</v>
      </c>
      <c r="E8" s="96" t="s">
        <v>493</v>
      </c>
      <c r="F8" s="95" t="s">
        <v>494</v>
      </c>
      <c r="G8" s="95"/>
      <c r="H8" s="118"/>
    </row>
    <row r="9" spans="1:8" ht="14.25">
      <c r="A9" s="121" t="s">
        <v>382</v>
      </c>
      <c r="B9" s="249" t="str">
        <f ca="1">"1.1.2.6.16 "&amp;INDIRECT([3]MC!$A$53)</f>
        <v>1.1.2.6.16 Adjustment to Other valuation differences affecting the eligible reserves</v>
      </c>
      <c r="C9" s="249"/>
      <c r="D9" s="249"/>
      <c r="E9" s="249"/>
      <c r="F9" s="249"/>
      <c r="G9" s="249"/>
      <c r="H9" s="117" t="s">
        <v>1023</v>
      </c>
    </row>
    <row r="10" spans="1:8" ht="67.5">
      <c r="A10" s="122" t="s">
        <v>383</v>
      </c>
      <c r="B10" s="108" t="s">
        <v>584</v>
      </c>
      <c r="C10" s="95" t="s">
        <v>124</v>
      </c>
      <c r="D10" s="95" t="s">
        <v>116</v>
      </c>
      <c r="E10" s="96" t="s">
        <v>125</v>
      </c>
      <c r="F10" s="95" t="s">
        <v>485</v>
      </c>
      <c r="G10" s="95"/>
      <c r="H10" s="118"/>
    </row>
    <row r="11" spans="1:8" ht="191.25">
      <c r="A11" s="121" t="s">
        <v>384</v>
      </c>
      <c r="B11" s="108" t="s">
        <v>584</v>
      </c>
      <c r="C11" s="95" t="s">
        <v>187</v>
      </c>
      <c r="D11" s="95" t="s">
        <v>492</v>
      </c>
      <c r="E11" s="96" t="s">
        <v>188</v>
      </c>
      <c r="F11" s="95" t="s">
        <v>189</v>
      </c>
      <c r="G11" s="95"/>
      <c r="H11" s="118"/>
    </row>
    <row r="12" spans="1:8" ht="78.75" customHeight="1">
      <c r="A12" s="122" t="s">
        <v>385</v>
      </c>
      <c r="B12" s="108" t="s">
        <v>1002</v>
      </c>
      <c r="C12" s="95" t="s">
        <v>486</v>
      </c>
      <c r="D12" s="95" t="s">
        <v>487</v>
      </c>
      <c r="E12" s="96" t="s">
        <v>801</v>
      </c>
      <c r="F12" s="95" t="s">
        <v>802</v>
      </c>
      <c r="G12" s="95"/>
      <c r="H12" s="118"/>
    </row>
    <row r="13" spans="1:8" ht="22.5">
      <c r="A13" s="121" t="s">
        <v>386</v>
      </c>
      <c r="B13" s="108" t="s">
        <v>1003</v>
      </c>
      <c r="C13" s="95" t="s">
        <v>488</v>
      </c>
      <c r="D13" s="95" t="s">
        <v>487</v>
      </c>
      <c r="E13" s="96" t="s">
        <v>803</v>
      </c>
      <c r="F13" s="95" t="s">
        <v>804</v>
      </c>
      <c r="G13" s="95"/>
      <c r="H13" s="118"/>
    </row>
    <row r="14" spans="1:8" ht="33.75">
      <c r="A14" s="122" t="s">
        <v>387</v>
      </c>
      <c r="B14" s="108" t="s">
        <v>1004</v>
      </c>
      <c r="C14" s="95" t="s">
        <v>489</v>
      </c>
      <c r="D14" s="95" t="s">
        <v>487</v>
      </c>
      <c r="E14" s="96" t="s">
        <v>803</v>
      </c>
      <c r="F14" s="95" t="s">
        <v>805</v>
      </c>
      <c r="G14" s="95"/>
      <c r="H14" s="118"/>
    </row>
    <row r="15" spans="1:8" ht="221.25" customHeight="1">
      <c r="A15" s="121" t="s">
        <v>388</v>
      </c>
      <c r="B15" s="108" t="s">
        <v>1005</v>
      </c>
      <c r="C15" s="95" t="s">
        <v>490</v>
      </c>
      <c r="D15" s="95" t="s">
        <v>487</v>
      </c>
      <c r="E15" s="96" t="s">
        <v>803</v>
      </c>
      <c r="F15" s="95" t="s">
        <v>806</v>
      </c>
      <c r="G15" s="95"/>
      <c r="H15" s="118"/>
    </row>
    <row r="16" spans="1:8" ht="14.25">
      <c r="A16" s="122" t="s">
        <v>389</v>
      </c>
      <c r="B16" s="249" t="str">
        <f ca="1">"1.1.4.4 "&amp;INDIRECT([3]MC!$A$55)</f>
        <v>1.1.4.4 Other and country specific Original Own Funds</v>
      </c>
      <c r="C16" s="249" t="s">
        <v>498</v>
      </c>
      <c r="D16" s="249"/>
      <c r="E16" s="249"/>
      <c r="F16" s="249"/>
      <c r="G16" s="249"/>
      <c r="H16" s="117" t="s">
        <v>1023</v>
      </c>
    </row>
    <row r="17" spans="1:8" ht="33.75">
      <c r="A17" s="121" t="s">
        <v>390</v>
      </c>
      <c r="B17" s="108" t="s">
        <v>597</v>
      </c>
      <c r="C17" s="95" t="s">
        <v>499</v>
      </c>
      <c r="D17" s="95" t="s">
        <v>500</v>
      </c>
      <c r="E17" s="96" t="s">
        <v>501</v>
      </c>
      <c r="F17" s="95"/>
      <c r="G17" s="95"/>
      <c r="H17" s="118"/>
    </row>
    <row r="18" spans="1:8" ht="45">
      <c r="A18" s="122" t="s">
        <v>391</v>
      </c>
      <c r="B18" s="108" t="s">
        <v>597</v>
      </c>
      <c r="C18" s="95" t="s">
        <v>495</v>
      </c>
      <c r="D18" s="95" t="s">
        <v>116</v>
      </c>
      <c r="E18" s="96" t="s">
        <v>496</v>
      </c>
      <c r="F18" s="95" t="s">
        <v>497</v>
      </c>
      <c r="G18" s="95"/>
      <c r="H18" s="118"/>
    </row>
    <row r="19" spans="1:8" ht="45">
      <c r="A19" s="121" t="s">
        <v>392</v>
      </c>
      <c r="B19" s="108" t="s">
        <v>597</v>
      </c>
      <c r="C19" s="95" t="s">
        <v>502</v>
      </c>
      <c r="D19" s="95" t="s">
        <v>503</v>
      </c>
      <c r="E19" s="96" t="s">
        <v>504</v>
      </c>
      <c r="F19" s="95"/>
      <c r="G19" s="95"/>
      <c r="H19" s="118"/>
    </row>
    <row r="20" spans="1:8" ht="67.5">
      <c r="A20" s="122" t="s">
        <v>393</v>
      </c>
      <c r="B20" s="111" t="s">
        <v>1283</v>
      </c>
      <c r="C20" s="109" t="s">
        <v>1277</v>
      </c>
      <c r="D20" s="109" t="s">
        <v>119</v>
      </c>
      <c r="E20" s="109" t="s">
        <v>1278</v>
      </c>
      <c r="F20" s="109" t="s">
        <v>1279</v>
      </c>
      <c r="G20" s="109"/>
      <c r="H20" s="119"/>
    </row>
    <row r="21" spans="1:8" ht="14.25">
      <c r="A21" s="121" t="s">
        <v>394</v>
      </c>
      <c r="B21" s="249" t="str">
        <f ca="1">"1.1.5.4.2 "&amp;INDIRECT([3]MC!$A$72)</f>
        <v>1.1.5.4.2 (-) Other country specific deductions to Original Own Funds</v>
      </c>
      <c r="C21" s="249"/>
      <c r="D21" s="249"/>
      <c r="E21" s="249"/>
      <c r="F21" s="249"/>
      <c r="G21" s="249"/>
      <c r="H21" s="117" t="s">
        <v>1023</v>
      </c>
    </row>
    <row r="22" spans="1:8" ht="146.25">
      <c r="A22" s="122" t="s">
        <v>395</v>
      </c>
      <c r="B22" s="108" t="s">
        <v>142</v>
      </c>
      <c r="C22" s="95" t="s">
        <v>911</v>
      </c>
      <c r="D22" s="95" t="s">
        <v>912</v>
      </c>
      <c r="E22" s="96" t="s">
        <v>913</v>
      </c>
      <c r="F22" s="95" t="s">
        <v>217</v>
      </c>
      <c r="G22" s="95"/>
      <c r="H22" s="118"/>
    </row>
    <row r="23" spans="1:8" ht="33.75">
      <c r="A23" s="121" t="s">
        <v>396</v>
      </c>
      <c r="B23" s="108" t="s">
        <v>142</v>
      </c>
      <c r="C23" s="95" t="s">
        <v>213</v>
      </c>
      <c r="D23" s="95" t="s">
        <v>121</v>
      </c>
      <c r="E23" s="96" t="s">
        <v>1029</v>
      </c>
      <c r="F23" s="95" t="s">
        <v>214</v>
      </c>
      <c r="G23" s="95"/>
      <c r="H23" s="118"/>
    </row>
    <row r="24" spans="1:8" ht="22.5">
      <c r="A24" s="122" t="s">
        <v>397</v>
      </c>
      <c r="B24" s="108" t="s">
        <v>142</v>
      </c>
      <c r="C24" s="95" t="s">
        <v>893</v>
      </c>
      <c r="D24" s="95" t="s">
        <v>123</v>
      </c>
      <c r="E24" s="96" t="s">
        <v>1226</v>
      </c>
      <c r="F24" s="95"/>
      <c r="G24" s="95" t="s">
        <v>1227</v>
      </c>
      <c r="H24" s="118"/>
    </row>
    <row r="25" spans="1:8" ht="67.5">
      <c r="A25" s="121" t="s">
        <v>398</v>
      </c>
      <c r="B25" s="108" t="s">
        <v>142</v>
      </c>
      <c r="C25" s="95" t="s">
        <v>207</v>
      </c>
      <c r="D25" s="95" t="s">
        <v>500</v>
      </c>
      <c r="E25" s="96" t="s">
        <v>208</v>
      </c>
      <c r="F25" s="95"/>
      <c r="G25" s="95"/>
      <c r="H25" s="118"/>
    </row>
    <row r="26" spans="1:8" ht="22.5">
      <c r="A26" s="122" t="s">
        <v>399</v>
      </c>
      <c r="B26" s="108" t="s">
        <v>142</v>
      </c>
      <c r="C26" s="95" t="s">
        <v>505</v>
      </c>
      <c r="D26" s="95" t="s">
        <v>506</v>
      </c>
      <c r="E26" s="96" t="s">
        <v>212</v>
      </c>
      <c r="F26" s="95" t="s">
        <v>553</v>
      </c>
      <c r="G26" s="95"/>
      <c r="H26" s="118"/>
    </row>
    <row r="27" spans="1:8" ht="56.25">
      <c r="A27" s="121" t="s">
        <v>400</v>
      </c>
      <c r="B27" s="108" t="s">
        <v>899</v>
      </c>
      <c r="C27" s="95" t="s">
        <v>1030</v>
      </c>
      <c r="D27" s="95" t="s">
        <v>894</v>
      </c>
      <c r="E27" s="96" t="s">
        <v>895</v>
      </c>
      <c r="F27" s="95" t="s">
        <v>896</v>
      </c>
      <c r="G27" s="109" t="s">
        <v>614</v>
      </c>
      <c r="H27" s="118"/>
    </row>
    <row r="28" spans="1:8" ht="168.75">
      <c r="A28" s="122" t="s">
        <v>401</v>
      </c>
      <c r="B28" s="108" t="s">
        <v>919</v>
      </c>
      <c r="C28" s="95" t="s">
        <v>1031</v>
      </c>
      <c r="D28" s="95" t="s">
        <v>894</v>
      </c>
      <c r="E28" s="96" t="s">
        <v>897</v>
      </c>
      <c r="F28" s="95" t="s">
        <v>898</v>
      </c>
      <c r="G28" s="109" t="s">
        <v>614</v>
      </c>
      <c r="H28" s="118"/>
    </row>
    <row r="29" spans="1:8" ht="45">
      <c r="A29" s="121" t="s">
        <v>402</v>
      </c>
      <c r="B29" s="108" t="s">
        <v>642</v>
      </c>
      <c r="C29" s="95" t="s">
        <v>598</v>
      </c>
      <c r="D29" s="95" t="s">
        <v>894</v>
      </c>
      <c r="E29" s="109" t="s">
        <v>780</v>
      </c>
      <c r="F29" s="123" t="s">
        <v>781</v>
      </c>
      <c r="G29" s="109" t="s">
        <v>614</v>
      </c>
      <c r="H29" s="118"/>
    </row>
    <row r="30" spans="1:8" ht="33.75">
      <c r="A30" s="122" t="s">
        <v>631</v>
      </c>
      <c r="B30" s="108" t="s">
        <v>1235</v>
      </c>
      <c r="C30" s="95" t="s">
        <v>807</v>
      </c>
      <c r="D30" s="95" t="s">
        <v>808</v>
      </c>
      <c r="E30" s="96" t="s">
        <v>1104</v>
      </c>
      <c r="F30" s="95" t="s">
        <v>1105</v>
      </c>
      <c r="G30" s="95"/>
      <c r="H30" s="118"/>
    </row>
    <row r="31" spans="1:8" ht="22.5">
      <c r="A31" s="121" t="s">
        <v>632</v>
      </c>
      <c r="B31" s="108" t="s">
        <v>142</v>
      </c>
      <c r="C31" s="95" t="s">
        <v>890</v>
      </c>
      <c r="D31" s="95" t="s">
        <v>891</v>
      </c>
      <c r="E31" s="96" t="s">
        <v>892</v>
      </c>
      <c r="F31" s="107"/>
      <c r="G31" s="107" t="s">
        <v>196</v>
      </c>
      <c r="H31" s="118"/>
    </row>
    <row r="32" spans="1:8" ht="135">
      <c r="A32" s="122" t="s">
        <v>633</v>
      </c>
      <c r="B32" s="108" t="s">
        <v>899</v>
      </c>
      <c r="C32" s="95" t="s">
        <v>904</v>
      </c>
      <c r="D32" s="95" t="s">
        <v>119</v>
      </c>
      <c r="E32" s="96" t="s">
        <v>905</v>
      </c>
      <c r="F32" s="95" t="s">
        <v>906</v>
      </c>
      <c r="G32" s="95"/>
      <c r="H32" s="118"/>
    </row>
    <row r="33" spans="1:8" ht="45">
      <c r="A33" s="121" t="s">
        <v>634</v>
      </c>
      <c r="B33" s="108" t="s">
        <v>919</v>
      </c>
      <c r="C33" s="95" t="s">
        <v>264</v>
      </c>
      <c r="D33" s="95" t="s">
        <v>119</v>
      </c>
      <c r="E33" s="96" t="s">
        <v>909</v>
      </c>
      <c r="F33" s="95" t="s">
        <v>910</v>
      </c>
      <c r="G33" s="95"/>
      <c r="H33" s="118"/>
    </row>
    <row r="34" spans="1:8" ht="409.6" customHeight="1">
      <c r="A34" s="122" t="s">
        <v>635</v>
      </c>
      <c r="B34" s="108" t="s">
        <v>142</v>
      </c>
      <c r="C34" s="112" t="s">
        <v>800</v>
      </c>
      <c r="D34" s="95" t="s">
        <v>1106</v>
      </c>
      <c r="E34" s="96" t="s">
        <v>1107</v>
      </c>
      <c r="F34" s="95" t="s">
        <v>216</v>
      </c>
      <c r="G34" s="95"/>
      <c r="H34" s="118"/>
    </row>
    <row r="35" spans="1:8" ht="67.5">
      <c r="A35" s="121" t="s">
        <v>636</v>
      </c>
      <c r="B35" s="108" t="s">
        <v>142</v>
      </c>
      <c r="C35" s="95" t="s">
        <v>215</v>
      </c>
      <c r="D35" s="95" t="s">
        <v>116</v>
      </c>
      <c r="E35" s="96" t="s">
        <v>205</v>
      </c>
      <c r="F35" s="95" t="s">
        <v>206</v>
      </c>
      <c r="G35" s="95"/>
      <c r="H35" s="118"/>
    </row>
    <row r="36" spans="1:8" ht="22.5">
      <c r="A36" s="122" t="s">
        <v>637</v>
      </c>
      <c r="B36" s="108" t="s">
        <v>899</v>
      </c>
      <c r="C36" s="95" t="s">
        <v>914</v>
      </c>
      <c r="D36" s="95" t="s">
        <v>503</v>
      </c>
      <c r="E36" s="96" t="s">
        <v>915</v>
      </c>
      <c r="F36" s="95"/>
      <c r="G36" s="95"/>
      <c r="H36" s="118"/>
    </row>
    <row r="37" spans="1:8" ht="22.5">
      <c r="A37" s="121" t="s">
        <v>638</v>
      </c>
      <c r="B37" s="108" t="s">
        <v>919</v>
      </c>
      <c r="C37" s="95" t="s">
        <v>640</v>
      </c>
      <c r="D37" s="95" t="s">
        <v>503</v>
      </c>
      <c r="E37" s="96" t="s">
        <v>641</v>
      </c>
      <c r="F37" s="95"/>
      <c r="G37" s="95"/>
      <c r="H37" s="118"/>
    </row>
    <row r="38" spans="1:8" ht="22.5">
      <c r="A38" s="122" t="s">
        <v>403</v>
      </c>
      <c r="B38" s="108" t="s">
        <v>642</v>
      </c>
      <c r="C38" s="95" t="s">
        <v>970</v>
      </c>
      <c r="D38" s="95" t="s">
        <v>503</v>
      </c>
      <c r="E38" s="96" t="s">
        <v>971</v>
      </c>
      <c r="F38" s="95"/>
      <c r="G38" s="95"/>
      <c r="H38" s="118"/>
    </row>
    <row r="39" spans="1:8" ht="22.5">
      <c r="A39" s="121" t="s">
        <v>404</v>
      </c>
      <c r="B39" s="108" t="s">
        <v>1006</v>
      </c>
      <c r="C39" s="95" t="s">
        <v>1234</v>
      </c>
      <c r="D39" s="95" t="s">
        <v>503</v>
      </c>
      <c r="E39" s="96" t="s">
        <v>972</v>
      </c>
      <c r="F39" s="95"/>
      <c r="G39" s="95"/>
      <c r="H39" s="118"/>
    </row>
    <row r="40" spans="1:8" ht="67.5">
      <c r="A40" s="122" t="s">
        <v>405</v>
      </c>
      <c r="B40" s="108" t="s">
        <v>899</v>
      </c>
      <c r="C40" s="95" t="s">
        <v>900</v>
      </c>
      <c r="D40" s="95" t="s">
        <v>901</v>
      </c>
      <c r="E40" s="96" t="s">
        <v>902</v>
      </c>
      <c r="F40" s="95" t="s">
        <v>903</v>
      </c>
      <c r="G40" s="95"/>
      <c r="H40" s="118"/>
    </row>
    <row r="41" spans="1:8" ht="67.5">
      <c r="A41" s="121" t="s">
        <v>406</v>
      </c>
      <c r="B41" s="108" t="s">
        <v>919</v>
      </c>
      <c r="C41" s="95" t="s">
        <v>920</v>
      </c>
      <c r="D41" s="95" t="s">
        <v>901</v>
      </c>
      <c r="E41" s="96" t="s">
        <v>921</v>
      </c>
      <c r="F41" s="95" t="s">
        <v>263</v>
      </c>
      <c r="G41" s="95"/>
      <c r="H41" s="118"/>
    </row>
    <row r="42" spans="1:8" ht="56.25">
      <c r="A42" s="122" t="s">
        <v>407</v>
      </c>
      <c r="B42" s="108" t="s">
        <v>642</v>
      </c>
      <c r="C42" s="95" t="s">
        <v>643</v>
      </c>
      <c r="D42" s="95" t="s">
        <v>901</v>
      </c>
      <c r="E42" s="96" t="s">
        <v>644</v>
      </c>
      <c r="F42" s="95" t="s">
        <v>645</v>
      </c>
      <c r="G42" s="95"/>
      <c r="H42" s="118"/>
    </row>
    <row r="43" spans="1:8" ht="67.5">
      <c r="A43" s="121" t="s">
        <v>408</v>
      </c>
      <c r="B43" s="108" t="s">
        <v>1006</v>
      </c>
      <c r="C43" s="95" t="s">
        <v>967</v>
      </c>
      <c r="D43" s="95" t="s">
        <v>901</v>
      </c>
      <c r="E43" s="96" t="s">
        <v>968</v>
      </c>
      <c r="F43" s="95" t="s">
        <v>969</v>
      </c>
      <c r="G43" s="95"/>
      <c r="H43" s="118"/>
    </row>
    <row r="44" spans="1:8" ht="78.75">
      <c r="A44" s="122" t="s">
        <v>409</v>
      </c>
      <c r="B44" s="108" t="s">
        <v>142</v>
      </c>
      <c r="C44" s="95" t="s">
        <v>209</v>
      </c>
      <c r="D44" s="95" t="s">
        <v>210</v>
      </c>
      <c r="E44" s="96" t="s">
        <v>211</v>
      </c>
      <c r="F44" s="95" t="s">
        <v>889</v>
      </c>
      <c r="G44" s="95"/>
      <c r="H44" s="118"/>
    </row>
    <row r="45" spans="1:8" ht="33.75">
      <c r="A45" s="121" t="s">
        <v>410</v>
      </c>
      <c r="B45" s="108" t="s">
        <v>899</v>
      </c>
      <c r="C45" s="95" t="s">
        <v>907</v>
      </c>
      <c r="D45" s="95" t="s">
        <v>908</v>
      </c>
      <c r="E45" s="96" t="s">
        <v>909</v>
      </c>
      <c r="F45" s="95" t="s">
        <v>910</v>
      </c>
      <c r="G45" s="95"/>
      <c r="H45" s="118"/>
    </row>
    <row r="46" spans="1:8" ht="146.25">
      <c r="A46" s="122" t="s">
        <v>411</v>
      </c>
      <c r="B46" s="108" t="s">
        <v>919</v>
      </c>
      <c r="C46" s="95" t="s">
        <v>265</v>
      </c>
      <c r="D46" s="95" t="s">
        <v>908</v>
      </c>
      <c r="E46" s="96" t="s">
        <v>266</v>
      </c>
      <c r="F46" s="95" t="s">
        <v>639</v>
      </c>
      <c r="G46" s="95"/>
      <c r="H46" s="118"/>
    </row>
    <row r="47" spans="1:8" ht="146.25">
      <c r="A47" s="121" t="s">
        <v>412</v>
      </c>
      <c r="B47" s="108" t="s">
        <v>642</v>
      </c>
      <c r="C47" s="95" t="s">
        <v>646</v>
      </c>
      <c r="D47" s="95" t="s">
        <v>908</v>
      </c>
      <c r="E47" s="96" t="s">
        <v>647</v>
      </c>
      <c r="F47" s="95" t="s">
        <v>966</v>
      </c>
      <c r="G47" s="95"/>
      <c r="H47" s="118"/>
    </row>
    <row r="48" spans="1:8" ht="22.5">
      <c r="A48" s="122" t="s">
        <v>413</v>
      </c>
      <c r="B48" s="108" t="s">
        <v>142</v>
      </c>
      <c r="C48" s="95" t="s">
        <v>916</v>
      </c>
      <c r="D48" s="95" t="s">
        <v>917</v>
      </c>
      <c r="E48" s="96" t="s">
        <v>918</v>
      </c>
      <c r="F48" s="95"/>
      <c r="G48" s="95"/>
      <c r="H48" s="118"/>
    </row>
    <row r="49" spans="1:8" ht="14.25">
      <c r="A49" s="121" t="s">
        <v>414</v>
      </c>
      <c r="B49" s="249" t="str">
        <f ca="1">"1.2.1.2.05 " &amp;INDIRECT([3]MC!$A$83)</f>
        <v>1.2.1.2.05 Other adjustments to valuation differences affecting the eligible reserves transferred to core additional own funds</v>
      </c>
      <c r="C49" s="249" t="s">
        <v>498</v>
      </c>
      <c r="D49" s="249"/>
      <c r="E49" s="249"/>
      <c r="F49" s="249"/>
      <c r="G49" s="249"/>
      <c r="H49" s="117" t="s">
        <v>1023</v>
      </c>
    </row>
    <row r="50" spans="1:8" ht="90">
      <c r="A50" s="122" t="s">
        <v>415</v>
      </c>
      <c r="B50" s="108" t="s">
        <v>151</v>
      </c>
      <c r="C50" s="95" t="s">
        <v>973</v>
      </c>
      <c r="D50" s="95" t="s">
        <v>116</v>
      </c>
      <c r="E50" s="96" t="s">
        <v>975</v>
      </c>
      <c r="F50" s="95" t="s">
        <v>976</v>
      </c>
      <c r="G50" s="95"/>
      <c r="H50" s="118"/>
    </row>
    <row r="51" spans="1:8" ht="14.25">
      <c r="A51" s="121" t="s">
        <v>416</v>
      </c>
      <c r="B51" s="249" t="str">
        <f ca="1">"1.2.1.5  " &amp;INDIRECT([3]MC!$A$86)</f>
        <v>1.2.1.5  Other items</v>
      </c>
      <c r="C51" s="249"/>
      <c r="D51" s="249"/>
      <c r="E51" s="249"/>
      <c r="F51" s="249"/>
      <c r="G51" s="249"/>
      <c r="H51" s="117" t="s">
        <v>1023</v>
      </c>
    </row>
    <row r="52" spans="1:8" ht="33.75">
      <c r="A52" s="122" t="s">
        <v>417</v>
      </c>
      <c r="B52" s="108" t="s">
        <v>288</v>
      </c>
      <c r="C52" s="95" t="s">
        <v>204</v>
      </c>
      <c r="D52" s="95" t="s">
        <v>500</v>
      </c>
      <c r="E52" s="96" t="s">
        <v>980</v>
      </c>
      <c r="F52" s="95"/>
      <c r="G52" s="95"/>
      <c r="H52" s="118"/>
    </row>
    <row r="53" spans="1:8" ht="22.5">
      <c r="A53" s="121" t="s">
        <v>418</v>
      </c>
      <c r="B53" s="108" t="s">
        <v>288</v>
      </c>
      <c r="C53" s="95" t="s">
        <v>981</v>
      </c>
      <c r="D53" s="95" t="s">
        <v>891</v>
      </c>
      <c r="E53" s="96" t="s">
        <v>982</v>
      </c>
      <c r="F53" s="107"/>
      <c r="G53" s="107" t="s">
        <v>197</v>
      </c>
      <c r="H53" s="118"/>
    </row>
    <row r="54" spans="1:8" ht="157.5">
      <c r="A54" s="122" t="s">
        <v>419</v>
      </c>
      <c r="B54" s="108" t="s">
        <v>288</v>
      </c>
      <c r="C54" s="95" t="s">
        <v>977</v>
      </c>
      <c r="D54" s="95" t="s">
        <v>492</v>
      </c>
      <c r="E54" s="96" t="s">
        <v>978</v>
      </c>
      <c r="F54" s="95" t="s">
        <v>979</v>
      </c>
      <c r="G54" s="95"/>
      <c r="H54" s="118"/>
    </row>
    <row r="55" spans="1:8" ht="90">
      <c r="A55" s="121" t="s">
        <v>420</v>
      </c>
      <c r="B55" s="108" t="s">
        <v>983</v>
      </c>
      <c r="C55" s="95" t="s">
        <v>984</v>
      </c>
      <c r="D55" s="95" t="s">
        <v>894</v>
      </c>
      <c r="E55" s="96" t="s">
        <v>1174</v>
      </c>
      <c r="F55" s="95" t="s">
        <v>1175</v>
      </c>
      <c r="G55" s="109" t="s">
        <v>615</v>
      </c>
      <c r="H55" s="118"/>
    </row>
    <row r="56" spans="1:8" ht="90">
      <c r="A56" s="122" t="s">
        <v>421</v>
      </c>
      <c r="B56" s="108" t="s">
        <v>1176</v>
      </c>
      <c r="C56" s="95" t="s">
        <v>1177</v>
      </c>
      <c r="D56" s="95" t="s">
        <v>894</v>
      </c>
      <c r="E56" s="96" t="s">
        <v>1178</v>
      </c>
      <c r="F56" s="95" t="s">
        <v>1179</v>
      </c>
      <c r="G56" s="109" t="s">
        <v>615</v>
      </c>
      <c r="H56" s="118"/>
    </row>
    <row r="57" spans="1:8" ht="45">
      <c r="A57" s="121" t="s">
        <v>422</v>
      </c>
      <c r="B57" s="108" t="s">
        <v>1180</v>
      </c>
      <c r="C57" s="95" t="s">
        <v>598</v>
      </c>
      <c r="D57" s="95" t="s">
        <v>894</v>
      </c>
      <c r="E57" s="96" t="s">
        <v>1179</v>
      </c>
      <c r="F57" s="95" t="s">
        <v>1181</v>
      </c>
      <c r="G57" s="109" t="s">
        <v>615</v>
      </c>
      <c r="H57" s="118"/>
    </row>
    <row r="58" spans="1:8" ht="67.5">
      <c r="A58" s="122" t="s">
        <v>423</v>
      </c>
      <c r="B58" s="113" t="s">
        <v>1280</v>
      </c>
      <c r="C58" s="109" t="s">
        <v>798</v>
      </c>
      <c r="D58" s="109" t="s">
        <v>119</v>
      </c>
      <c r="E58" s="114" t="s">
        <v>1278</v>
      </c>
      <c r="F58" s="109" t="s">
        <v>799</v>
      </c>
      <c r="G58" s="109"/>
      <c r="H58" s="119"/>
    </row>
    <row r="59" spans="1:8" ht="14.25">
      <c r="A59" s="121" t="s">
        <v>424</v>
      </c>
      <c r="B59" s="249" t="str">
        <f ca="1">"1.2.1.8 " &amp;INDIRECT([3]MC!$A$89)</f>
        <v>1.2.1.8 Country specific Core Additional Own Funds</v>
      </c>
      <c r="C59" s="249"/>
      <c r="D59" s="249"/>
      <c r="E59" s="249"/>
      <c r="F59" s="249"/>
      <c r="G59" s="249"/>
      <c r="H59" s="117" t="s">
        <v>1023</v>
      </c>
    </row>
    <row r="60" spans="1:8" ht="33.75">
      <c r="A60" s="122" t="s">
        <v>425</v>
      </c>
      <c r="B60" s="108" t="s">
        <v>21</v>
      </c>
      <c r="C60" s="95" t="s">
        <v>1185</v>
      </c>
      <c r="D60" s="95" t="s">
        <v>500</v>
      </c>
      <c r="E60" s="96" t="s">
        <v>1186</v>
      </c>
      <c r="F60" s="95"/>
      <c r="G60" s="95"/>
      <c r="H60" s="118"/>
    </row>
    <row r="61" spans="1:8" ht="56.25">
      <c r="A61" s="121" t="s">
        <v>426</v>
      </c>
      <c r="B61" s="108" t="s">
        <v>21</v>
      </c>
      <c r="C61" s="95" t="s">
        <v>1182</v>
      </c>
      <c r="D61" s="95" t="s">
        <v>116</v>
      </c>
      <c r="E61" s="96" t="s">
        <v>1183</v>
      </c>
      <c r="F61" s="95" t="s">
        <v>1184</v>
      </c>
      <c r="G61" s="95"/>
      <c r="H61" s="118"/>
    </row>
    <row r="62" spans="1:8" ht="33.75">
      <c r="A62" s="122" t="s">
        <v>427</v>
      </c>
      <c r="B62" s="108" t="s">
        <v>1187</v>
      </c>
      <c r="C62" s="95" t="s">
        <v>1188</v>
      </c>
      <c r="D62" s="95" t="s">
        <v>894</v>
      </c>
      <c r="E62" s="96" t="s">
        <v>1189</v>
      </c>
      <c r="F62" s="95" t="s">
        <v>1190</v>
      </c>
      <c r="G62" s="109" t="s">
        <v>616</v>
      </c>
      <c r="H62" s="118"/>
    </row>
    <row r="63" spans="1:8" ht="56.25">
      <c r="A63" s="121" t="s">
        <v>428</v>
      </c>
      <c r="B63" s="108" t="s">
        <v>1191</v>
      </c>
      <c r="C63" s="95" t="s">
        <v>1192</v>
      </c>
      <c r="D63" s="95" t="s">
        <v>894</v>
      </c>
      <c r="E63" s="96" t="s">
        <v>1189</v>
      </c>
      <c r="F63" s="95" t="s">
        <v>1190</v>
      </c>
      <c r="G63" s="109" t="s">
        <v>616</v>
      </c>
      <c r="H63" s="118"/>
    </row>
    <row r="64" spans="1:8" ht="45">
      <c r="A64" s="122" t="s">
        <v>429</v>
      </c>
      <c r="B64" s="108" t="s">
        <v>1193</v>
      </c>
      <c r="C64" s="95" t="s">
        <v>1194</v>
      </c>
      <c r="D64" s="95" t="s">
        <v>894</v>
      </c>
      <c r="E64" s="96" t="s">
        <v>1179</v>
      </c>
      <c r="F64" s="95" t="s">
        <v>1181</v>
      </c>
      <c r="G64" s="109" t="s">
        <v>616</v>
      </c>
      <c r="H64" s="118"/>
    </row>
    <row r="65" spans="1:8" ht="67.5">
      <c r="A65" s="121" t="s">
        <v>430</v>
      </c>
      <c r="B65" s="108" t="s">
        <v>1195</v>
      </c>
      <c r="C65" s="95" t="s">
        <v>1196</v>
      </c>
      <c r="D65" s="95" t="s">
        <v>894</v>
      </c>
      <c r="E65" s="96" t="s">
        <v>1197</v>
      </c>
      <c r="F65" s="95" t="s">
        <v>315</v>
      </c>
      <c r="G65" s="109" t="s">
        <v>617</v>
      </c>
      <c r="H65" s="118"/>
    </row>
    <row r="66" spans="1:8" ht="67.5">
      <c r="A66" s="122" t="s">
        <v>431</v>
      </c>
      <c r="B66" s="108" t="s">
        <v>1187</v>
      </c>
      <c r="C66" s="95" t="s">
        <v>316</v>
      </c>
      <c r="D66" s="95" t="s">
        <v>487</v>
      </c>
      <c r="E66" s="96" t="s">
        <v>220</v>
      </c>
      <c r="F66" s="95" t="s">
        <v>990</v>
      </c>
      <c r="G66" s="95"/>
      <c r="H66" s="118"/>
    </row>
    <row r="67" spans="1:8" ht="45">
      <c r="A67" s="121" t="s">
        <v>432</v>
      </c>
      <c r="B67" s="108" t="s">
        <v>1191</v>
      </c>
      <c r="C67" s="95" t="s">
        <v>317</v>
      </c>
      <c r="D67" s="95" t="s">
        <v>487</v>
      </c>
      <c r="E67" s="96" t="s">
        <v>991</v>
      </c>
      <c r="F67" s="95" t="s">
        <v>992</v>
      </c>
      <c r="G67" s="95"/>
      <c r="H67" s="118"/>
    </row>
    <row r="68" spans="1:8" ht="67.5">
      <c r="A68" s="122" t="s">
        <v>433</v>
      </c>
      <c r="B68" s="108" t="s">
        <v>1193</v>
      </c>
      <c r="C68" s="95" t="s">
        <v>993</v>
      </c>
      <c r="D68" s="95" t="s">
        <v>487</v>
      </c>
      <c r="E68" s="96" t="s">
        <v>994</v>
      </c>
      <c r="F68" s="95" t="s">
        <v>995</v>
      </c>
      <c r="G68" s="95"/>
      <c r="H68" s="118"/>
    </row>
    <row r="69" spans="1:8" ht="14.25">
      <c r="A69" s="121" t="s">
        <v>434</v>
      </c>
      <c r="B69" s="249" t="str">
        <f ca="1">"1.2.2.4  "&amp;INDIRECT([3]MC!$A$94)</f>
        <v>1.2.2.4  Country specific Supplementary Additional Own Funds</v>
      </c>
      <c r="C69" s="249"/>
      <c r="D69" s="249"/>
      <c r="E69" s="249"/>
      <c r="F69" s="249"/>
      <c r="G69" s="249"/>
      <c r="H69" s="117" t="s">
        <v>1023</v>
      </c>
    </row>
    <row r="70" spans="1:8" ht="67.5">
      <c r="A70" s="122" t="s">
        <v>435</v>
      </c>
      <c r="B70" s="108" t="s">
        <v>1007</v>
      </c>
      <c r="C70" s="95" t="s">
        <v>318</v>
      </c>
      <c r="D70" s="95" t="s">
        <v>116</v>
      </c>
      <c r="E70" s="96" t="s">
        <v>319</v>
      </c>
      <c r="F70" s="95" t="s">
        <v>320</v>
      </c>
      <c r="G70" s="95"/>
      <c r="H70" s="118"/>
    </row>
    <row r="71" spans="1:8" ht="33.75">
      <c r="A71" s="121" t="s">
        <v>436</v>
      </c>
      <c r="B71" s="108" t="s">
        <v>321</v>
      </c>
      <c r="C71" s="95" t="s">
        <v>322</v>
      </c>
      <c r="D71" s="95" t="s">
        <v>894</v>
      </c>
      <c r="E71" s="96" t="s">
        <v>1189</v>
      </c>
      <c r="F71" s="95" t="s">
        <v>1190</v>
      </c>
      <c r="G71" s="109" t="s">
        <v>616</v>
      </c>
      <c r="H71" s="118"/>
    </row>
    <row r="72" spans="1:8" ht="45">
      <c r="A72" s="122" t="s">
        <v>437</v>
      </c>
      <c r="B72" s="108" t="s">
        <v>323</v>
      </c>
      <c r="C72" s="95" t="s">
        <v>324</v>
      </c>
      <c r="D72" s="95" t="s">
        <v>894</v>
      </c>
      <c r="E72" s="96" t="s">
        <v>1179</v>
      </c>
      <c r="F72" s="95" t="s">
        <v>1181</v>
      </c>
      <c r="G72" s="109" t="s">
        <v>616</v>
      </c>
      <c r="H72" s="118"/>
    </row>
    <row r="73" spans="1:8" ht="14.25">
      <c r="A73" s="121" t="s">
        <v>438</v>
      </c>
      <c r="B73" s="249" t="str">
        <f ca="1">"1.2.2.5  "&amp;INDIRECT([3]MC!$A$95)</f>
        <v>1.2.2.5  (-) Excess on limits for Supplementary Additional Own Funds</v>
      </c>
      <c r="C73" s="249"/>
      <c r="D73" s="249"/>
      <c r="E73" s="249"/>
      <c r="F73" s="249"/>
      <c r="G73" s="249"/>
      <c r="H73" s="117" t="s">
        <v>1023</v>
      </c>
    </row>
    <row r="74" spans="1:8" ht="67.5">
      <c r="A74" s="122" t="s">
        <v>439</v>
      </c>
      <c r="B74" s="108" t="s">
        <v>1291</v>
      </c>
      <c r="C74" s="95" t="s">
        <v>1008</v>
      </c>
      <c r="D74" s="95" t="s">
        <v>894</v>
      </c>
      <c r="E74" s="96" t="s">
        <v>325</v>
      </c>
      <c r="F74" s="95" t="s">
        <v>326</v>
      </c>
      <c r="G74" s="109" t="s">
        <v>618</v>
      </c>
      <c r="H74" s="118"/>
    </row>
    <row r="75" spans="1:8" ht="78.75">
      <c r="A75" s="121" t="s">
        <v>440</v>
      </c>
      <c r="B75" s="108" t="s">
        <v>1236</v>
      </c>
      <c r="C75" s="95" t="s">
        <v>996</v>
      </c>
      <c r="D75" s="95" t="s">
        <v>487</v>
      </c>
      <c r="E75" s="96" t="s">
        <v>997</v>
      </c>
      <c r="F75" s="95" t="s">
        <v>998</v>
      </c>
      <c r="G75" s="95"/>
      <c r="H75" s="118"/>
    </row>
    <row r="76" spans="1:8" ht="146.25">
      <c r="A76" s="122" t="s">
        <v>441</v>
      </c>
      <c r="B76" s="108" t="s">
        <v>1236</v>
      </c>
      <c r="C76" s="95" t="s">
        <v>999</v>
      </c>
      <c r="D76" s="95" t="s">
        <v>487</v>
      </c>
      <c r="E76" s="96" t="s">
        <v>1000</v>
      </c>
      <c r="F76" s="95" t="s">
        <v>537</v>
      </c>
      <c r="G76" s="95"/>
      <c r="H76" s="118"/>
    </row>
    <row r="77" spans="1:8" ht="14.25">
      <c r="A77" s="121" t="s">
        <v>442</v>
      </c>
      <c r="B77" s="249" t="str">
        <f ca="1">"1.2.3.1*  " &amp;INDIRECT([3]MC!$A$98)</f>
        <v>1.2.3.1*  Of which: Effect of the transitory increase of limits for Additional Own Funds</v>
      </c>
      <c r="C77" s="249"/>
      <c r="D77" s="249"/>
      <c r="E77" s="249"/>
      <c r="F77" s="249"/>
      <c r="G77" s="249"/>
      <c r="H77" s="117" t="s">
        <v>1023</v>
      </c>
    </row>
    <row r="78" spans="1:8" ht="22.5">
      <c r="A78" s="122" t="s">
        <v>443</v>
      </c>
      <c r="B78" s="108" t="s">
        <v>923</v>
      </c>
      <c r="C78" s="95" t="s">
        <v>922</v>
      </c>
      <c r="D78" s="95" t="s">
        <v>894</v>
      </c>
      <c r="E78" s="96" t="s">
        <v>325</v>
      </c>
      <c r="F78" s="95" t="s">
        <v>327</v>
      </c>
      <c r="G78" s="109" t="s">
        <v>618</v>
      </c>
      <c r="H78" s="118"/>
    </row>
    <row r="79" spans="1:8" ht="14.25">
      <c r="A79" s="121" t="s">
        <v>444</v>
      </c>
      <c r="B79" s="249" t="str">
        <f ca="1">"1.2.3.2  " &amp;INDIRECT([3]MC!$A$99)</f>
        <v>1.2.3.2  (-) Other country-specific deductions to Additional Own Funds</v>
      </c>
      <c r="C79" s="249"/>
      <c r="D79" s="249"/>
      <c r="E79" s="249"/>
      <c r="F79" s="249"/>
      <c r="G79" s="249"/>
      <c r="H79" s="117" t="s">
        <v>1023</v>
      </c>
    </row>
    <row r="80" spans="1:8" ht="33.75">
      <c r="A80" s="122" t="s">
        <v>445</v>
      </c>
      <c r="B80" s="108" t="s">
        <v>1009</v>
      </c>
      <c r="C80" s="95" t="s">
        <v>328</v>
      </c>
      <c r="D80" s="95" t="s">
        <v>500</v>
      </c>
      <c r="E80" s="96" t="s">
        <v>329</v>
      </c>
      <c r="F80" s="95"/>
      <c r="G80" s="95"/>
      <c r="H80" s="118"/>
    </row>
    <row r="81" spans="1:8" ht="56.25">
      <c r="A81" s="121" t="s">
        <v>446</v>
      </c>
      <c r="B81" s="108" t="s">
        <v>1010</v>
      </c>
      <c r="C81" s="95" t="s">
        <v>330</v>
      </c>
      <c r="D81" s="95" t="s">
        <v>500</v>
      </c>
      <c r="E81" s="96" t="s">
        <v>501</v>
      </c>
      <c r="F81" s="95"/>
      <c r="G81" s="95"/>
      <c r="H81" s="118"/>
    </row>
    <row r="82" spans="1:8" ht="14.25">
      <c r="A82" s="122" t="s">
        <v>447</v>
      </c>
      <c r="B82" s="249" t="str">
        <f ca="1">"1.3.6  " &amp;INDIRECT([3]MC!$A$108)</f>
        <v>1.3.6  (-) Country-specific deductions from  Original and Additional Own Funds</v>
      </c>
      <c r="C82" s="249"/>
      <c r="D82" s="249"/>
      <c r="E82" s="249"/>
      <c r="F82" s="249"/>
      <c r="G82" s="249"/>
      <c r="H82" s="117" t="s">
        <v>1023</v>
      </c>
    </row>
    <row r="83" spans="1:8" ht="56.25">
      <c r="A83" s="121" t="s">
        <v>448</v>
      </c>
      <c r="B83" s="108" t="s">
        <v>158</v>
      </c>
      <c r="C83" s="95" t="s">
        <v>314</v>
      </c>
      <c r="D83" s="95" t="s">
        <v>121</v>
      </c>
      <c r="E83" s="96" t="s">
        <v>354</v>
      </c>
      <c r="F83" s="95" t="s">
        <v>838</v>
      </c>
      <c r="G83" s="95"/>
      <c r="H83" s="118"/>
    </row>
    <row r="84" spans="1:8" ht="90">
      <c r="A84" s="122" t="s">
        <v>449</v>
      </c>
      <c r="B84" s="108" t="s">
        <v>840</v>
      </c>
      <c r="C84" s="95" t="s">
        <v>1253</v>
      </c>
      <c r="D84" s="95" t="s">
        <v>506</v>
      </c>
      <c r="E84" s="96" t="s">
        <v>1254</v>
      </c>
      <c r="F84" s="95" t="s">
        <v>551</v>
      </c>
      <c r="G84" s="95"/>
      <c r="H84" s="118"/>
    </row>
    <row r="85" spans="1:8" ht="45">
      <c r="A85" s="121" t="s">
        <v>450</v>
      </c>
      <c r="B85" s="108" t="s">
        <v>815</v>
      </c>
      <c r="C85" s="95" t="s">
        <v>308</v>
      </c>
      <c r="D85" s="95" t="s">
        <v>506</v>
      </c>
      <c r="E85" s="96" t="s">
        <v>309</v>
      </c>
      <c r="F85" s="95" t="s">
        <v>552</v>
      </c>
      <c r="G85" s="95"/>
      <c r="H85" s="118"/>
    </row>
    <row r="86" spans="1:8" ht="191.25">
      <c r="A86" s="122" t="s">
        <v>451</v>
      </c>
      <c r="B86" s="108" t="s">
        <v>158</v>
      </c>
      <c r="C86" s="95" t="s">
        <v>159</v>
      </c>
      <c r="D86" s="95" t="s">
        <v>839</v>
      </c>
      <c r="E86" s="96" t="s">
        <v>538</v>
      </c>
      <c r="F86" s="95" t="s">
        <v>1013</v>
      </c>
      <c r="G86" s="95"/>
      <c r="H86" s="118"/>
    </row>
    <row r="87" spans="1:8" ht="33.75">
      <c r="A87" s="121" t="s">
        <v>452</v>
      </c>
      <c r="B87" s="108" t="s">
        <v>1237</v>
      </c>
      <c r="C87" s="95" t="s">
        <v>810</v>
      </c>
      <c r="D87" s="95" t="s">
        <v>912</v>
      </c>
      <c r="E87" s="96" t="s">
        <v>811</v>
      </c>
      <c r="F87" s="95" t="s">
        <v>539</v>
      </c>
      <c r="G87" s="95"/>
      <c r="H87" s="118"/>
    </row>
    <row r="88" spans="1:8" ht="56.25">
      <c r="A88" s="122" t="s">
        <v>453</v>
      </c>
      <c r="B88" s="108" t="s">
        <v>1237</v>
      </c>
      <c r="C88" s="95" t="s">
        <v>844</v>
      </c>
      <c r="D88" s="95" t="s">
        <v>333</v>
      </c>
      <c r="E88" s="96" t="s">
        <v>809</v>
      </c>
      <c r="F88" s="95"/>
      <c r="G88" s="95"/>
      <c r="H88" s="118"/>
    </row>
    <row r="89" spans="1:8" ht="56.25" customHeight="1">
      <c r="A89" s="121" t="s">
        <v>454</v>
      </c>
      <c r="B89" s="108" t="s">
        <v>1237</v>
      </c>
      <c r="C89" s="95" t="s">
        <v>812</v>
      </c>
      <c r="D89" s="95" t="s">
        <v>813</v>
      </c>
      <c r="E89" s="96" t="s">
        <v>814</v>
      </c>
      <c r="F89" s="95"/>
      <c r="G89" s="95"/>
      <c r="H89" s="118"/>
    </row>
    <row r="90" spans="1:8" ht="56.25">
      <c r="A90" s="122" t="s">
        <v>455</v>
      </c>
      <c r="B90" s="108" t="s">
        <v>840</v>
      </c>
      <c r="C90" s="95" t="s">
        <v>841</v>
      </c>
      <c r="D90" s="95" t="s">
        <v>901</v>
      </c>
      <c r="E90" s="96" t="s">
        <v>842</v>
      </c>
      <c r="F90" s="95" t="s">
        <v>843</v>
      </c>
      <c r="G90" s="95"/>
      <c r="H90" s="118"/>
    </row>
    <row r="91" spans="1:8" ht="33.75">
      <c r="A91" s="121" t="s">
        <v>456</v>
      </c>
      <c r="B91" s="108" t="s">
        <v>815</v>
      </c>
      <c r="C91" s="95" t="s">
        <v>816</v>
      </c>
      <c r="D91" s="95" t="s">
        <v>901</v>
      </c>
      <c r="E91" s="96" t="s">
        <v>817</v>
      </c>
      <c r="F91" s="95" t="s">
        <v>818</v>
      </c>
      <c r="G91" s="95"/>
      <c r="H91" s="118"/>
    </row>
    <row r="92" spans="1:8" ht="14.25">
      <c r="A92" s="122" t="s">
        <v>457</v>
      </c>
      <c r="B92" s="249" t="str">
        <f ca="1">"1.3.11  " &amp;INDIRECT([3]MC!$A$114)</f>
        <v>1.3.11  (-) Other country specific deductions from Original and Additional Own Funds</v>
      </c>
      <c r="C92" s="249"/>
      <c r="D92" s="249"/>
      <c r="E92" s="249"/>
      <c r="F92" s="249"/>
      <c r="G92" s="249"/>
      <c r="H92" s="117" t="s">
        <v>1023</v>
      </c>
    </row>
    <row r="93" spans="1:8" ht="78.75">
      <c r="A93" s="121" t="s">
        <v>458</v>
      </c>
      <c r="B93" s="108" t="s">
        <v>1266</v>
      </c>
      <c r="C93" s="95" t="s">
        <v>332</v>
      </c>
      <c r="D93" s="95" t="s">
        <v>333</v>
      </c>
      <c r="E93" s="96" t="s">
        <v>334</v>
      </c>
      <c r="F93" s="95" t="s">
        <v>335</v>
      </c>
      <c r="G93" s="95"/>
      <c r="H93" s="118"/>
    </row>
    <row r="94" spans="1:8" ht="33.75">
      <c r="A94" s="122" t="s">
        <v>459</v>
      </c>
      <c r="B94" s="108" t="s">
        <v>1266</v>
      </c>
      <c r="C94" s="95" t="s">
        <v>1267</v>
      </c>
      <c r="D94" s="95" t="s">
        <v>121</v>
      </c>
      <c r="E94" s="96" t="s">
        <v>353</v>
      </c>
      <c r="F94" s="95" t="s">
        <v>331</v>
      </c>
      <c r="G94" s="95"/>
      <c r="H94" s="118"/>
    </row>
    <row r="95" spans="1:8" ht="45">
      <c r="A95" s="121" t="s">
        <v>460</v>
      </c>
      <c r="B95" s="108" t="s">
        <v>342</v>
      </c>
      <c r="C95" s="95" t="s">
        <v>340</v>
      </c>
      <c r="D95" s="95" t="s">
        <v>123</v>
      </c>
      <c r="E95" s="96" t="s">
        <v>1228</v>
      </c>
      <c r="F95" s="95"/>
      <c r="G95" s="95" t="s">
        <v>1230</v>
      </c>
      <c r="H95" s="118"/>
    </row>
    <row r="96" spans="1:8" ht="67.5">
      <c r="A96" s="122" t="s">
        <v>461</v>
      </c>
      <c r="B96" s="108" t="s">
        <v>349</v>
      </c>
      <c r="C96" s="95" t="s">
        <v>341</v>
      </c>
      <c r="D96" s="95" t="s">
        <v>123</v>
      </c>
      <c r="E96" s="96" t="s">
        <v>1229</v>
      </c>
      <c r="F96" s="95"/>
      <c r="G96" s="95" t="s">
        <v>1231</v>
      </c>
      <c r="H96" s="118"/>
    </row>
    <row r="97" spans="1:8" ht="56.25">
      <c r="A97" s="121" t="s">
        <v>462</v>
      </c>
      <c r="B97" s="108" t="s">
        <v>1266</v>
      </c>
      <c r="C97" s="95" t="s">
        <v>336</v>
      </c>
      <c r="D97" s="95" t="s">
        <v>500</v>
      </c>
      <c r="E97" s="96" t="s">
        <v>337</v>
      </c>
      <c r="F97" s="95"/>
      <c r="G97" s="95"/>
      <c r="H97" s="118"/>
    </row>
    <row r="98" spans="1:8" ht="22.5">
      <c r="A98" s="122" t="s">
        <v>463</v>
      </c>
      <c r="B98" s="108" t="s">
        <v>1266</v>
      </c>
      <c r="C98" s="95" t="s">
        <v>338</v>
      </c>
      <c r="D98" s="95" t="s">
        <v>891</v>
      </c>
      <c r="E98" s="96" t="s">
        <v>339</v>
      </c>
      <c r="F98" s="107"/>
      <c r="G98" s="107" t="s">
        <v>196</v>
      </c>
      <c r="H98" s="118"/>
    </row>
    <row r="99" spans="1:8" ht="67.5">
      <c r="A99" s="121" t="s">
        <v>63</v>
      </c>
      <c r="B99" s="108" t="s">
        <v>342</v>
      </c>
      <c r="C99" s="95" t="s">
        <v>1281</v>
      </c>
      <c r="D99" s="95" t="s">
        <v>119</v>
      </c>
      <c r="E99" s="96" t="s">
        <v>343</v>
      </c>
      <c r="F99" s="95" t="s">
        <v>344</v>
      </c>
      <c r="G99" s="95"/>
      <c r="H99" s="118"/>
    </row>
    <row r="100" spans="1:8" ht="180">
      <c r="A100" s="122" t="s">
        <v>64</v>
      </c>
      <c r="B100" s="108" t="s">
        <v>351</v>
      </c>
      <c r="C100" s="95" t="s">
        <v>1282</v>
      </c>
      <c r="D100" s="95" t="s">
        <v>119</v>
      </c>
      <c r="E100" s="96" t="s">
        <v>352</v>
      </c>
      <c r="F100" s="95" t="s">
        <v>1248</v>
      </c>
      <c r="G100" s="95"/>
      <c r="H100" s="118"/>
    </row>
    <row r="101" spans="1:8" ht="45">
      <c r="A101" s="121" t="s">
        <v>65</v>
      </c>
      <c r="B101" s="108" t="s">
        <v>1266</v>
      </c>
      <c r="C101" s="95" t="s">
        <v>345</v>
      </c>
      <c r="D101" s="95" t="s">
        <v>908</v>
      </c>
      <c r="E101" s="96" t="s">
        <v>346</v>
      </c>
      <c r="F101" s="95" t="s">
        <v>347</v>
      </c>
      <c r="G101" s="95"/>
      <c r="H101" s="118"/>
    </row>
    <row r="102" spans="1:8" ht="45">
      <c r="A102" s="122" t="s">
        <v>66</v>
      </c>
      <c r="B102" s="108" t="s">
        <v>342</v>
      </c>
      <c r="C102" s="95" t="s">
        <v>1024</v>
      </c>
      <c r="D102" s="95" t="s">
        <v>917</v>
      </c>
      <c r="E102" s="96" t="s">
        <v>276</v>
      </c>
      <c r="F102" s="95" t="s">
        <v>348</v>
      </c>
      <c r="G102" s="95"/>
      <c r="H102" s="118"/>
    </row>
    <row r="103" spans="1:8" ht="22.5">
      <c r="A103" s="121" t="s">
        <v>67</v>
      </c>
      <c r="B103" s="108" t="s">
        <v>349</v>
      </c>
      <c r="C103" s="95" t="s">
        <v>1025</v>
      </c>
      <c r="D103" s="95" t="s">
        <v>917</v>
      </c>
      <c r="E103" s="96" t="s">
        <v>350</v>
      </c>
      <c r="F103" s="95"/>
      <c r="G103" s="95"/>
      <c r="H103" s="118"/>
    </row>
    <row r="104" spans="1:8" ht="33.75">
      <c r="A104" s="122" t="s">
        <v>68</v>
      </c>
      <c r="B104" s="108" t="s">
        <v>351</v>
      </c>
      <c r="C104" s="95" t="s">
        <v>1026</v>
      </c>
      <c r="D104" s="95" t="s">
        <v>917</v>
      </c>
      <c r="E104" s="96" t="s">
        <v>1249</v>
      </c>
      <c r="F104" s="95" t="s">
        <v>1250</v>
      </c>
      <c r="G104" s="95"/>
      <c r="H104" s="118"/>
    </row>
    <row r="105" spans="1:8" ht="22.5">
      <c r="A105" s="121" t="s">
        <v>69</v>
      </c>
      <c r="B105" s="108" t="s">
        <v>1251</v>
      </c>
      <c r="C105" s="95" t="s">
        <v>1027</v>
      </c>
      <c r="D105" s="95" t="s">
        <v>917</v>
      </c>
      <c r="E105" s="96" t="s">
        <v>1252</v>
      </c>
      <c r="F105" s="95"/>
      <c r="G105" s="95"/>
      <c r="H105" s="118"/>
    </row>
    <row r="106" spans="1:8" ht="14.25">
      <c r="A106" s="122" t="s">
        <v>70</v>
      </c>
      <c r="B106" s="249" t="str">
        <f ca="1">"1.6.6  "&amp;INDIRECT([3]MC!$A$125)</f>
        <v>1.6.6  (-) Country specific deductions from Own Funds Specific to Cover Market Risks</v>
      </c>
      <c r="C106" s="249" t="s">
        <v>605</v>
      </c>
      <c r="D106" s="249"/>
      <c r="E106" s="249"/>
      <c r="F106" s="249"/>
      <c r="G106" s="249"/>
      <c r="H106" s="117" t="s">
        <v>1023</v>
      </c>
    </row>
    <row r="107" spans="1:8" ht="45">
      <c r="A107" s="121" t="s">
        <v>71</v>
      </c>
      <c r="B107" s="108" t="s">
        <v>845</v>
      </c>
      <c r="C107" s="95" t="s">
        <v>821</v>
      </c>
      <c r="D107" s="95" t="s">
        <v>123</v>
      </c>
      <c r="E107" s="96" t="s">
        <v>1232</v>
      </c>
      <c r="F107" s="95"/>
      <c r="G107" s="95" t="s">
        <v>1233</v>
      </c>
      <c r="H107" s="118"/>
    </row>
    <row r="108" spans="1:8" ht="45">
      <c r="A108" s="122" t="s">
        <v>72</v>
      </c>
      <c r="B108" s="108" t="s">
        <v>822</v>
      </c>
      <c r="C108" s="95" t="s">
        <v>345</v>
      </c>
      <c r="D108" s="95" t="s">
        <v>908</v>
      </c>
      <c r="E108" s="96" t="s">
        <v>823</v>
      </c>
      <c r="F108" s="95" t="s">
        <v>824</v>
      </c>
      <c r="G108" s="95"/>
      <c r="H108" s="118"/>
    </row>
    <row r="109" spans="1:8" ht="90">
      <c r="A109" s="121" t="s">
        <v>73</v>
      </c>
      <c r="B109" s="108" t="s">
        <v>845</v>
      </c>
      <c r="C109" s="95" t="s">
        <v>825</v>
      </c>
      <c r="D109" s="95" t="s">
        <v>500</v>
      </c>
      <c r="E109" s="96" t="s">
        <v>826</v>
      </c>
      <c r="F109" s="95"/>
      <c r="G109" s="95"/>
      <c r="H109" s="118"/>
    </row>
    <row r="110" spans="1:8" ht="14.25">
      <c r="A110" s="122" t="s">
        <v>74</v>
      </c>
      <c r="B110" s="249" t="str">
        <f ca="1">"1.7.1  " &amp;INDIRECT([3]MC!$A$128)</f>
        <v>1.7.1  (-) Country specific deductions from total own funds</v>
      </c>
      <c r="C110" s="249"/>
      <c r="D110" s="249"/>
      <c r="E110" s="249"/>
      <c r="F110" s="249"/>
      <c r="G110" s="249"/>
      <c r="H110" s="117" t="s">
        <v>1023</v>
      </c>
    </row>
    <row r="111" spans="1:8" ht="78.75">
      <c r="A111" s="121" t="s">
        <v>75</v>
      </c>
      <c r="B111" s="108" t="s">
        <v>611</v>
      </c>
      <c r="C111" s="95" t="s">
        <v>830</v>
      </c>
      <c r="D111" s="95" t="s">
        <v>500</v>
      </c>
      <c r="E111" s="96" t="s">
        <v>826</v>
      </c>
      <c r="F111" s="95"/>
      <c r="G111" s="95"/>
      <c r="H111" s="118"/>
    </row>
    <row r="112" spans="1:8" ht="33.75">
      <c r="A112" s="122" t="s">
        <v>76</v>
      </c>
      <c r="B112" s="108" t="s">
        <v>831</v>
      </c>
      <c r="C112" s="95" t="s">
        <v>832</v>
      </c>
      <c r="D112" s="95" t="s">
        <v>901</v>
      </c>
      <c r="E112" s="96" t="s">
        <v>1001</v>
      </c>
      <c r="F112" s="95"/>
      <c r="G112" s="95"/>
      <c r="H112" s="118"/>
    </row>
    <row r="113" spans="1:8" ht="33.75">
      <c r="A113" s="121" t="s">
        <v>77</v>
      </c>
      <c r="B113" s="108" t="s">
        <v>835</v>
      </c>
      <c r="C113" s="95" t="s">
        <v>1264</v>
      </c>
      <c r="D113" s="95" t="s">
        <v>901</v>
      </c>
      <c r="E113" s="96" t="s">
        <v>836</v>
      </c>
      <c r="F113" s="95"/>
      <c r="G113" s="95"/>
      <c r="H113" s="118"/>
    </row>
    <row r="114" spans="1:8" ht="22.5">
      <c r="A114" s="122" t="s">
        <v>78</v>
      </c>
      <c r="B114" s="108" t="s">
        <v>837</v>
      </c>
      <c r="C114" s="95" t="s">
        <v>1198</v>
      </c>
      <c r="D114" s="95" t="s">
        <v>901</v>
      </c>
      <c r="E114" s="96" t="s">
        <v>1199</v>
      </c>
      <c r="F114" s="95" t="s">
        <v>1200</v>
      </c>
      <c r="G114" s="95"/>
      <c r="H114" s="118"/>
    </row>
    <row r="115" spans="1:8" ht="33.75">
      <c r="A115" s="121" t="s">
        <v>79</v>
      </c>
      <c r="B115" s="108" t="s">
        <v>1201</v>
      </c>
      <c r="C115" s="95" t="s">
        <v>1202</v>
      </c>
      <c r="D115" s="95" t="s">
        <v>901</v>
      </c>
      <c r="E115" s="96" t="s">
        <v>1204</v>
      </c>
      <c r="F115" s="95"/>
      <c r="G115" s="95"/>
      <c r="H115" s="118"/>
    </row>
    <row r="116" spans="1:8" ht="33.75">
      <c r="A116" s="122" t="s">
        <v>80</v>
      </c>
      <c r="B116" s="108" t="s">
        <v>1203</v>
      </c>
      <c r="C116" s="95" t="s">
        <v>1261</v>
      </c>
      <c r="D116" s="95" t="s">
        <v>901</v>
      </c>
      <c r="E116" s="96" t="s">
        <v>1204</v>
      </c>
      <c r="F116" s="95" t="s">
        <v>1205</v>
      </c>
      <c r="G116" s="95"/>
      <c r="H116" s="118"/>
    </row>
    <row r="117" spans="1:8" ht="45">
      <c r="A117" s="121" t="s">
        <v>81</v>
      </c>
      <c r="B117" s="108" t="s">
        <v>1206</v>
      </c>
      <c r="C117" s="95" t="s">
        <v>1207</v>
      </c>
      <c r="D117" s="95" t="s">
        <v>901</v>
      </c>
      <c r="E117" s="96" t="s">
        <v>1210</v>
      </c>
      <c r="F117" s="95"/>
      <c r="G117" s="95"/>
      <c r="H117" s="118"/>
    </row>
    <row r="118" spans="1:8" ht="33.75">
      <c r="A118" s="122" t="s">
        <v>82</v>
      </c>
      <c r="B118" s="108" t="s">
        <v>1208</v>
      </c>
      <c r="C118" s="95" t="s">
        <v>1209</v>
      </c>
      <c r="D118" s="95" t="s">
        <v>901</v>
      </c>
      <c r="E118" s="96" t="s">
        <v>1210</v>
      </c>
      <c r="F118" s="95"/>
      <c r="G118" s="95"/>
      <c r="H118" s="118"/>
    </row>
    <row r="119" spans="1:8" ht="22.5">
      <c r="A119" s="121" t="s">
        <v>83</v>
      </c>
      <c r="B119" s="108" t="s">
        <v>1014</v>
      </c>
      <c r="C119" s="95" t="s">
        <v>833</v>
      </c>
      <c r="D119" s="95" t="s">
        <v>917</v>
      </c>
      <c r="E119" s="96" t="s">
        <v>834</v>
      </c>
      <c r="F119" s="95" t="s">
        <v>348</v>
      </c>
      <c r="G119" s="95"/>
      <c r="H119" s="118"/>
    </row>
    <row r="120" spans="1:8" ht="29.25" customHeight="1">
      <c r="A120" s="122" t="s">
        <v>84</v>
      </c>
      <c r="B120" s="249" t="str">
        <f ca="1">"1.8.1.1*** " &amp;INDIRECT([3]MC!$A$216)</f>
        <v xml:space="preserve">1.8.1.1*** Of which: Other and country specific value adjustments and provisions included in the calculation of the IRB provision excess (+) / shortfall (-) </v>
      </c>
      <c r="C120" s="249"/>
      <c r="D120" s="249"/>
      <c r="E120" s="249"/>
      <c r="F120" s="249"/>
      <c r="G120" s="249"/>
      <c r="H120" s="117" t="s">
        <v>1023</v>
      </c>
    </row>
    <row r="121" spans="1:8" ht="90">
      <c r="A121" s="121" t="s">
        <v>85</v>
      </c>
      <c r="B121" s="108" t="s">
        <v>710</v>
      </c>
      <c r="C121" s="95" t="s">
        <v>1211</v>
      </c>
      <c r="D121" s="95" t="s">
        <v>123</v>
      </c>
      <c r="E121" s="96" t="s">
        <v>277</v>
      </c>
      <c r="F121" s="95"/>
      <c r="G121" s="95"/>
      <c r="H121" s="118"/>
    </row>
    <row r="122" spans="1:8" ht="22.5">
      <c r="A122" s="122" t="s">
        <v>86</v>
      </c>
      <c r="B122" s="108" t="s">
        <v>710</v>
      </c>
      <c r="C122" s="95" t="s">
        <v>1212</v>
      </c>
      <c r="D122" s="95" t="s">
        <v>500</v>
      </c>
      <c r="E122" s="96" t="s">
        <v>1213</v>
      </c>
      <c r="F122" s="95"/>
      <c r="G122" s="95"/>
      <c r="H122" s="118"/>
    </row>
    <row r="123" spans="1:8" ht="56.25">
      <c r="A123" s="121" t="s">
        <v>87</v>
      </c>
      <c r="B123" s="108" t="s">
        <v>846</v>
      </c>
      <c r="C123" s="95" t="s">
        <v>1019</v>
      </c>
      <c r="D123" s="95" t="s">
        <v>894</v>
      </c>
      <c r="E123" s="96" t="s">
        <v>1214</v>
      </c>
      <c r="F123" s="95" t="s">
        <v>1215</v>
      </c>
      <c r="G123" s="109" t="s">
        <v>615</v>
      </c>
      <c r="H123" s="118"/>
    </row>
    <row r="124" spans="1:8" ht="78.75">
      <c r="A124" s="122" t="s">
        <v>88</v>
      </c>
      <c r="B124" s="108" t="s">
        <v>847</v>
      </c>
      <c r="C124" s="95" t="s">
        <v>1020</v>
      </c>
      <c r="D124" s="95" t="s">
        <v>894</v>
      </c>
      <c r="E124" s="96" t="s">
        <v>1216</v>
      </c>
      <c r="F124" s="95" t="s">
        <v>1217</v>
      </c>
      <c r="G124" s="109" t="s">
        <v>617</v>
      </c>
      <c r="H124" s="118"/>
    </row>
    <row r="125" spans="1:8" ht="22.5">
      <c r="A125" s="121" t="s">
        <v>89</v>
      </c>
      <c r="B125" s="108" t="s">
        <v>846</v>
      </c>
      <c r="C125" s="95" t="s">
        <v>1021</v>
      </c>
      <c r="D125" s="95" t="s">
        <v>487</v>
      </c>
      <c r="E125" s="96" t="s">
        <v>541</v>
      </c>
      <c r="F125" s="95" t="s">
        <v>542</v>
      </c>
      <c r="G125" s="95"/>
      <c r="H125" s="118"/>
    </row>
    <row r="126" spans="1:8" ht="33.75">
      <c r="A126" s="122" t="s">
        <v>90</v>
      </c>
      <c r="B126" s="108" t="s">
        <v>847</v>
      </c>
      <c r="C126" s="95" t="s">
        <v>1022</v>
      </c>
      <c r="D126" s="95" t="s">
        <v>487</v>
      </c>
      <c r="E126" s="96" t="s">
        <v>218</v>
      </c>
      <c r="F126" s="95" t="s">
        <v>219</v>
      </c>
      <c r="G126" s="95"/>
      <c r="H126" s="118"/>
    </row>
    <row r="127" spans="1:8" ht="14.25">
      <c r="A127" s="121" t="s">
        <v>91</v>
      </c>
      <c r="B127" s="249" t="str">
        <f ca="1">"2.6.3  "&amp;INDIRECT([3]MC!$A$199)</f>
        <v xml:space="preserve">2.6.3  Other own funds requirements </v>
      </c>
      <c r="C127" s="249"/>
      <c r="D127" s="249"/>
      <c r="E127" s="249"/>
      <c r="F127" s="249"/>
      <c r="G127" s="249"/>
      <c r="H127" s="117" t="s">
        <v>1023</v>
      </c>
    </row>
    <row r="128" spans="1:8" ht="56.25">
      <c r="A128" s="122" t="s">
        <v>92</v>
      </c>
      <c r="B128" s="108" t="s">
        <v>519</v>
      </c>
      <c r="C128" s="95" t="s">
        <v>546</v>
      </c>
      <c r="D128" s="95" t="s">
        <v>487</v>
      </c>
      <c r="E128" s="96" t="s">
        <v>126</v>
      </c>
      <c r="F128" s="95" t="s">
        <v>29</v>
      </c>
      <c r="G128" s="95"/>
      <c r="H128" s="118"/>
    </row>
    <row r="129" spans="1:8" ht="45">
      <c r="A129" s="121" t="s">
        <v>93</v>
      </c>
      <c r="B129" s="108" t="s">
        <v>525</v>
      </c>
      <c r="C129" s="95" t="s">
        <v>15</v>
      </c>
      <c r="D129" s="95" t="s">
        <v>487</v>
      </c>
      <c r="E129" s="96" t="s">
        <v>31</v>
      </c>
      <c r="F129" s="95" t="s">
        <v>32</v>
      </c>
      <c r="G129" s="95"/>
      <c r="H129" s="118"/>
    </row>
    <row r="130" spans="1:8" ht="12.75">
      <c r="A130" s="122" t="s">
        <v>94</v>
      </c>
      <c r="B130" s="108" t="s">
        <v>519</v>
      </c>
      <c r="C130" s="95" t="s">
        <v>9</v>
      </c>
      <c r="D130" s="95" t="s">
        <v>912</v>
      </c>
      <c r="E130" s="96" t="s">
        <v>10</v>
      </c>
      <c r="F130" s="95" t="s">
        <v>30</v>
      </c>
      <c r="G130" s="95"/>
      <c r="H130" s="118"/>
    </row>
    <row r="131" spans="1:8" ht="45">
      <c r="A131" s="121" t="s">
        <v>95</v>
      </c>
      <c r="B131" s="108" t="s">
        <v>525</v>
      </c>
      <c r="C131" s="95" t="s">
        <v>16</v>
      </c>
      <c r="D131" s="95" t="s">
        <v>912</v>
      </c>
      <c r="E131" s="96" t="s">
        <v>17</v>
      </c>
      <c r="F131" s="95" t="s">
        <v>33</v>
      </c>
      <c r="G131" s="95"/>
      <c r="H131" s="118"/>
    </row>
    <row r="132" spans="1:8" ht="45">
      <c r="A132" s="122" t="s">
        <v>96</v>
      </c>
      <c r="B132" s="108" t="s">
        <v>3</v>
      </c>
      <c r="C132" s="95" t="s">
        <v>887</v>
      </c>
      <c r="D132" s="95" t="s">
        <v>333</v>
      </c>
      <c r="E132" s="96" t="s">
        <v>888</v>
      </c>
      <c r="F132" s="95" t="s">
        <v>513</v>
      </c>
      <c r="G132" s="95"/>
      <c r="H132" s="118"/>
    </row>
    <row r="133" spans="1:8" ht="45">
      <c r="A133" s="121" t="s">
        <v>97</v>
      </c>
      <c r="B133" s="108" t="s">
        <v>519</v>
      </c>
      <c r="C133" s="95" t="s">
        <v>516</v>
      </c>
      <c r="D133" s="95" t="s">
        <v>123</v>
      </c>
      <c r="E133" s="96" t="s">
        <v>278</v>
      </c>
      <c r="F133" s="95" t="s">
        <v>1286</v>
      </c>
      <c r="G133" s="95"/>
      <c r="H133" s="118"/>
    </row>
    <row r="134" spans="1:8" ht="22.5">
      <c r="A134" s="122" t="s">
        <v>98</v>
      </c>
      <c r="B134" s="108" t="s">
        <v>525</v>
      </c>
      <c r="C134" s="95" t="s">
        <v>517</v>
      </c>
      <c r="D134" s="95" t="s">
        <v>123</v>
      </c>
      <c r="E134" s="96" t="s">
        <v>1284</v>
      </c>
      <c r="F134" s="95" t="s">
        <v>1287</v>
      </c>
      <c r="G134" s="95"/>
      <c r="H134" s="118"/>
    </row>
    <row r="135" spans="1:8" ht="45">
      <c r="A135" s="121" t="s">
        <v>99</v>
      </c>
      <c r="B135" s="108" t="s">
        <v>3</v>
      </c>
      <c r="C135" s="95" t="s">
        <v>518</v>
      </c>
      <c r="D135" s="95" t="s">
        <v>123</v>
      </c>
      <c r="E135" s="96" t="s">
        <v>1285</v>
      </c>
      <c r="F135" s="95" t="s">
        <v>1288</v>
      </c>
      <c r="G135" s="95"/>
      <c r="H135" s="118"/>
    </row>
    <row r="136" spans="1:8" ht="12.75">
      <c r="A136" s="122" t="s">
        <v>100</v>
      </c>
      <c r="B136" s="108" t="s">
        <v>727</v>
      </c>
      <c r="C136" s="95" t="s">
        <v>514</v>
      </c>
      <c r="D136" s="95" t="s">
        <v>500</v>
      </c>
      <c r="E136" s="96" t="s">
        <v>515</v>
      </c>
      <c r="F136" s="95"/>
      <c r="G136" s="95"/>
      <c r="H136" s="118"/>
    </row>
    <row r="137" spans="1:8" ht="22.5">
      <c r="A137" s="121" t="s">
        <v>101</v>
      </c>
      <c r="B137" s="124" t="s">
        <v>6</v>
      </c>
      <c r="C137" s="95" t="s">
        <v>7</v>
      </c>
      <c r="D137" s="95" t="s">
        <v>894</v>
      </c>
      <c r="E137" s="96" t="s">
        <v>8</v>
      </c>
      <c r="F137" s="95" t="s">
        <v>1179</v>
      </c>
      <c r="G137" s="109" t="s">
        <v>619</v>
      </c>
      <c r="H137" s="118"/>
    </row>
    <row r="138" spans="1:8" ht="90">
      <c r="A138" s="122" t="s">
        <v>102</v>
      </c>
      <c r="B138" s="124" t="s">
        <v>12</v>
      </c>
      <c r="C138" s="95" t="s">
        <v>13</v>
      </c>
      <c r="D138" s="95" t="s">
        <v>894</v>
      </c>
      <c r="E138" s="96" t="s">
        <v>14</v>
      </c>
      <c r="F138" s="109" t="s">
        <v>782</v>
      </c>
      <c r="G138" s="109" t="s">
        <v>783</v>
      </c>
      <c r="H138" s="118"/>
    </row>
    <row r="139" spans="1:8" ht="56.25">
      <c r="A139" s="121" t="s">
        <v>103</v>
      </c>
      <c r="B139" s="125" t="s">
        <v>988</v>
      </c>
      <c r="C139" s="109" t="s">
        <v>621</v>
      </c>
      <c r="D139" s="109" t="s">
        <v>894</v>
      </c>
      <c r="E139" s="110" t="s">
        <v>622</v>
      </c>
      <c r="F139" s="109" t="s">
        <v>623</v>
      </c>
      <c r="G139" s="109" t="s">
        <v>783</v>
      </c>
      <c r="H139" s="118"/>
    </row>
    <row r="140" spans="1:8" ht="45">
      <c r="A140" s="122" t="s">
        <v>104</v>
      </c>
      <c r="B140" s="125" t="s">
        <v>624</v>
      </c>
      <c r="C140" s="109" t="s">
        <v>625</v>
      </c>
      <c r="D140" s="109" t="s">
        <v>894</v>
      </c>
      <c r="E140" s="110" t="s">
        <v>626</v>
      </c>
      <c r="F140" s="109" t="s">
        <v>627</v>
      </c>
      <c r="G140" s="109" t="s">
        <v>783</v>
      </c>
      <c r="H140" s="118"/>
    </row>
    <row r="141" spans="1:8" ht="45">
      <c r="A141" s="121" t="s">
        <v>105</v>
      </c>
      <c r="B141" s="125" t="s">
        <v>784</v>
      </c>
      <c r="C141" s="95" t="s">
        <v>598</v>
      </c>
      <c r="D141" s="95" t="s">
        <v>894</v>
      </c>
      <c r="E141" s="96" t="s">
        <v>1179</v>
      </c>
      <c r="F141" s="95" t="s">
        <v>1181</v>
      </c>
      <c r="G141" s="109" t="s">
        <v>783</v>
      </c>
      <c r="H141" s="118"/>
    </row>
    <row r="142" spans="1:8" ht="247.5">
      <c r="A142" s="122" t="s">
        <v>106</v>
      </c>
      <c r="B142" s="108" t="s">
        <v>519</v>
      </c>
      <c r="C142" s="95" t="s">
        <v>520</v>
      </c>
      <c r="D142" s="95" t="s">
        <v>492</v>
      </c>
      <c r="E142" s="96" t="s">
        <v>521</v>
      </c>
      <c r="F142" s="95" t="s">
        <v>522</v>
      </c>
      <c r="G142" s="95"/>
      <c r="H142" s="118"/>
    </row>
    <row r="143" spans="1:8" ht="45">
      <c r="A143" s="121" t="s">
        <v>107</v>
      </c>
      <c r="B143" s="108" t="s">
        <v>525</v>
      </c>
      <c r="C143" s="95" t="s">
        <v>526</v>
      </c>
      <c r="D143" s="95" t="s">
        <v>492</v>
      </c>
      <c r="E143" s="96" t="s">
        <v>527</v>
      </c>
      <c r="F143" s="95" t="s">
        <v>0</v>
      </c>
      <c r="G143" s="95"/>
      <c r="H143" s="118"/>
    </row>
    <row r="144" spans="1:8" ht="22.5">
      <c r="A144" s="122" t="s">
        <v>108</v>
      </c>
      <c r="B144" s="108" t="s">
        <v>519</v>
      </c>
      <c r="C144" s="95" t="s">
        <v>523</v>
      </c>
      <c r="D144" s="95" t="s">
        <v>813</v>
      </c>
      <c r="E144" s="95" t="s">
        <v>524</v>
      </c>
      <c r="F144" s="95"/>
      <c r="G144" s="95"/>
      <c r="H144" s="118"/>
    </row>
    <row r="145" spans="1:8" ht="22.5">
      <c r="A145" s="121" t="s">
        <v>1039</v>
      </c>
      <c r="B145" s="108" t="s">
        <v>525</v>
      </c>
      <c r="C145" s="95" t="s">
        <v>1</v>
      </c>
      <c r="D145" s="95" t="s">
        <v>813</v>
      </c>
      <c r="E145" s="95" t="s">
        <v>2</v>
      </c>
      <c r="F145" s="95"/>
      <c r="G145" s="95"/>
      <c r="H145" s="118"/>
    </row>
    <row r="146" spans="1:8" ht="56.25">
      <c r="A146" s="122" t="s">
        <v>1040</v>
      </c>
      <c r="B146" s="108" t="s">
        <v>3</v>
      </c>
      <c r="C146" s="95" t="s">
        <v>4</v>
      </c>
      <c r="D146" s="95" t="s">
        <v>813</v>
      </c>
      <c r="E146" s="95"/>
      <c r="F146" s="95" t="s">
        <v>5</v>
      </c>
      <c r="G146" s="95"/>
      <c r="H146" s="118"/>
    </row>
    <row r="147" spans="1:8" ht="78.75">
      <c r="A147" s="121" t="s">
        <v>1041</v>
      </c>
      <c r="B147" s="108" t="s">
        <v>519</v>
      </c>
      <c r="C147" s="95" t="s">
        <v>11</v>
      </c>
      <c r="D147" s="95" t="s">
        <v>210</v>
      </c>
      <c r="E147" s="95" t="s">
        <v>850</v>
      </c>
      <c r="F147" s="95" t="s">
        <v>851</v>
      </c>
      <c r="G147" s="95"/>
      <c r="H147" s="118"/>
    </row>
    <row r="148" spans="1:8" ht="33.75">
      <c r="A148" s="122" t="s">
        <v>1042</v>
      </c>
      <c r="B148" s="108" t="s">
        <v>525</v>
      </c>
      <c r="C148" s="95" t="s">
        <v>985</v>
      </c>
      <c r="D148" s="95" t="s">
        <v>210</v>
      </c>
      <c r="E148" s="95" t="s">
        <v>986</v>
      </c>
      <c r="F148" s="95" t="s">
        <v>987</v>
      </c>
      <c r="G148" s="95"/>
      <c r="H148" s="118"/>
    </row>
    <row r="149" spans="1:8" ht="146.25">
      <c r="A149" s="121" t="s">
        <v>1043</v>
      </c>
      <c r="B149" s="108" t="s">
        <v>3</v>
      </c>
      <c r="C149" s="95" t="s">
        <v>989</v>
      </c>
      <c r="D149" s="95" t="s">
        <v>210</v>
      </c>
      <c r="E149" s="95" t="s">
        <v>702</v>
      </c>
      <c r="F149" s="95" t="s">
        <v>703</v>
      </c>
      <c r="G149" s="95"/>
      <c r="H149" s="118"/>
    </row>
    <row r="150" spans="1:8" ht="45">
      <c r="A150" s="122" t="s">
        <v>1044</v>
      </c>
      <c r="B150" s="108" t="s">
        <v>849</v>
      </c>
      <c r="C150" s="95" t="s">
        <v>1219</v>
      </c>
      <c r="D150" s="95" t="s">
        <v>901</v>
      </c>
      <c r="E150" s="96" t="s">
        <v>644</v>
      </c>
      <c r="F150" s="95" t="s">
        <v>252</v>
      </c>
      <c r="G150" s="95"/>
      <c r="H150" s="118"/>
    </row>
    <row r="151" spans="1:8" ht="12.75">
      <c r="A151" s="121" t="s">
        <v>1045</v>
      </c>
      <c r="B151" s="108" t="s">
        <v>849</v>
      </c>
      <c r="C151" s="95" t="s">
        <v>704</v>
      </c>
      <c r="D151" s="95" t="s">
        <v>503</v>
      </c>
      <c r="E151" s="95"/>
      <c r="F151" s="95" t="s">
        <v>260</v>
      </c>
      <c r="G151" s="95"/>
      <c r="H151" s="118"/>
    </row>
    <row r="152" spans="1:8" ht="22.5">
      <c r="A152" s="122" t="s">
        <v>1046</v>
      </c>
      <c r="B152" s="108" t="s">
        <v>6</v>
      </c>
      <c r="C152" s="95" t="s">
        <v>705</v>
      </c>
      <c r="D152" s="95" t="s">
        <v>503</v>
      </c>
      <c r="E152" s="95"/>
      <c r="F152" s="95" t="s">
        <v>261</v>
      </c>
      <c r="G152" s="95"/>
      <c r="H152" s="118"/>
    </row>
    <row r="153" spans="1:8" ht="22.5">
      <c r="A153" s="121" t="s">
        <v>1047</v>
      </c>
      <c r="B153" s="108" t="s">
        <v>253</v>
      </c>
      <c r="C153" s="95" t="s">
        <v>706</v>
      </c>
      <c r="D153" s="95" t="s">
        <v>503</v>
      </c>
      <c r="E153" s="95"/>
      <c r="F153" s="95" t="s">
        <v>707</v>
      </c>
      <c r="G153" s="95"/>
      <c r="H153" s="118"/>
    </row>
    <row r="154" spans="1:8" ht="12.75">
      <c r="A154" s="122" t="s">
        <v>1048</v>
      </c>
      <c r="B154" s="108" t="s">
        <v>254</v>
      </c>
      <c r="C154" s="95" t="s">
        <v>708</v>
      </c>
      <c r="D154" s="95" t="s">
        <v>503</v>
      </c>
      <c r="E154" s="95" t="s">
        <v>709</v>
      </c>
      <c r="F154" s="95" t="s">
        <v>938</v>
      </c>
      <c r="G154" s="95"/>
      <c r="H154" s="118"/>
    </row>
    <row r="155" spans="1:8" ht="56.25">
      <c r="A155" s="121" t="s">
        <v>1049</v>
      </c>
      <c r="B155" s="108" t="s">
        <v>255</v>
      </c>
      <c r="C155" s="95" t="s">
        <v>939</v>
      </c>
      <c r="D155" s="95" t="s">
        <v>503</v>
      </c>
      <c r="E155" s="96" t="s">
        <v>940</v>
      </c>
      <c r="F155" s="95" t="s">
        <v>941</v>
      </c>
      <c r="G155" s="95"/>
      <c r="H155" s="118"/>
    </row>
    <row r="156" spans="1:8" ht="22.5">
      <c r="A156" s="122" t="s">
        <v>1050</v>
      </c>
      <c r="B156" s="108" t="s">
        <v>12</v>
      </c>
      <c r="C156" s="95" t="s">
        <v>942</v>
      </c>
      <c r="D156" s="95" t="s">
        <v>503</v>
      </c>
      <c r="E156" s="96" t="s">
        <v>259</v>
      </c>
      <c r="F156" s="96" t="s">
        <v>259</v>
      </c>
      <c r="G156" s="95"/>
      <c r="H156" s="118"/>
    </row>
    <row r="157" spans="1:8" ht="22.5">
      <c r="A157" s="121" t="s">
        <v>1051</v>
      </c>
      <c r="B157" s="108" t="s">
        <v>256</v>
      </c>
      <c r="C157" s="95" t="s">
        <v>943</v>
      </c>
      <c r="D157" s="95" t="s">
        <v>503</v>
      </c>
      <c r="E157" s="96" t="s">
        <v>944</v>
      </c>
      <c r="F157" s="95"/>
      <c r="G157" s="95"/>
      <c r="H157" s="118"/>
    </row>
    <row r="158" spans="1:8" ht="22.5">
      <c r="A158" s="122" t="s">
        <v>1052</v>
      </c>
      <c r="B158" s="108" t="s">
        <v>257</v>
      </c>
      <c r="C158" s="95" t="s">
        <v>945</v>
      </c>
      <c r="D158" s="95" t="s">
        <v>503</v>
      </c>
      <c r="E158" s="96" t="s">
        <v>946</v>
      </c>
      <c r="F158" s="95"/>
      <c r="G158" s="95"/>
      <c r="H158" s="118"/>
    </row>
    <row r="159" spans="1:8" ht="22.5">
      <c r="A159" s="121" t="s">
        <v>1053</v>
      </c>
      <c r="B159" s="108" t="s">
        <v>258</v>
      </c>
      <c r="C159" s="95" t="s">
        <v>947</v>
      </c>
      <c r="D159" s="95" t="s">
        <v>503</v>
      </c>
      <c r="E159" s="96" t="s">
        <v>948</v>
      </c>
      <c r="F159" s="95"/>
      <c r="G159" s="95"/>
      <c r="H159" s="118"/>
    </row>
    <row r="160" spans="1:8" ht="42.75" customHeight="1">
      <c r="A160" s="122" t="s">
        <v>1054</v>
      </c>
      <c r="B160" s="249" t="str">
        <f ca="1">"4 "&amp;INDIRECT([3]MC!$A$224)</f>
        <v>4 Country specific memorandum items/ of which positions</v>
      </c>
      <c r="C160" s="249"/>
      <c r="D160" s="249"/>
      <c r="E160" s="249"/>
      <c r="F160" s="249"/>
      <c r="G160" s="249"/>
      <c r="H160" s="120" t="s">
        <v>752</v>
      </c>
    </row>
    <row r="161" spans="1:8" ht="22.5">
      <c r="A161" s="121" t="s">
        <v>753</v>
      </c>
      <c r="B161" s="108">
        <v>4</v>
      </c>
      <c r="C161" s="95" t="s">
        <v>190</v>
      </c>
      <c r="D161" s="95" t="s">
        <v>917</v>
      </c>
      <c r="E161" s="96" t="s">
        <v>191</v>
      </c>
      <c r="F161" s="95" t="s">
        <v>192</v>
      </c>
      <c r="G161" s="95"/>
      <c r="H161" s="118"/>
    </row>
    <row r="162" spans="1:8" ht="12.75">
      <c r="A162" s="122" t="s">
        <v>754</v>
      </c>
      <c r="B162" s="108">
        <v>4</v>
      </c>
      <c r="C162" s="95" t="s">
        <v>193</v>
      </c>
      <c r="D162" s="95" t="s">
        <v>917</v>
      </c>
      <c r="E162" s="96"/>
      <c r="F162" s="95"/>
      <c r="G162" s="95"/>
      <c r="H162" s="118"/>
    </row>
    <row r="163" spans="1:8" ht="45">
      <c r="A163" s="121" t="s">
        <v>755</v>
      </c>
      <c r="B163" s="108">
        <v>4</v>
      </c>
      <c r="C163" s="95" t="s">
        <v>194</v>
      </c>
      <c r="D163" s="95" t="s">
        <v>917</v>
      </c>
      <c r="E163" s="96" t="s">
        <v>195</v>
      </c>
      <c r="F163" s="95" t="s">
        <v>1108</v>
      </c>
      <c r="G163" s="95"/>
      <c r="H163" s="118"/>
    </row>
    <row r="164" spans="1:8" ht="56.25">
      <c r="A164" s="122" t="s">
        <v>756</v>
      </c>
      <c r="B164" s="108">
        <v>4</v>
      </c>
      <c r="C164" s="95" t="s">
        <v>1109</v>
      </c>
      <c r="D164" s="95" t="s">
        <v>917</v>
      </c>
      <c r="E164" s="96" t="s">
        <v>1110</v>
      </c>
      <c r="F164" s="95" t="s">
        <v>1111</v>
      </c>
      <c r="G164" s="95"/>
      <c r="H164" s="118"/>
    </row>
    <row r="165" spans="1:8" ht="45">
      <c r="A165" s="121" t="s">
        <v>757</v>
      </c>
      <c r="B165" s="108">
        <v>4</v>
      </c>
      <c r="C165" s="95" t="s">
        <v>1112</v>
      </c>
      <c r="D165" s="95" t="s">
        <v>917</v>
      </c>
      <c r="E165" s="96" t="s">
        <v>1113</v>
      </c>
      <c r="F165" s="95" t="s">
        <v>792</v>
      </c>
      <c r="G165" s="95"/>
      <c r="H165" s="118"/>
    </row>
    <row r="166" spans="1:8" ht="45">
      <c r="A166" s="122" t="s">
        <v>758</v>
      </c>
      <c r="B166" s="108">
        <v>4</v>
      </c>
      <c r="C166" s="95" t="s">
        <v>793</v>
      </c>
      <c r="D166" s="95" t="s">
        <v>917</v>
      </c>
      <c r="E166" s="96" t="s">
        <v>794</v>
      </c>
      <c r="F166" s="95" t="s">
        <v>795</v>
      </c>
      <c r="G166" s="95"/>
      <c r="H166" s="118"/>
    </row>
    <row r="167" spans="1:8" ht="56.25">
      <c r="A167" s="121" t="s">
        <v>759</v>
      </c>
      <c r="B167" s="108">
        <v>4</v>
      </c>
      <c r="C167" s="95" t="s">
        <v>796</v>
      </c>
      <c r="D167" s="95" t="s">
        <v>917</v>
      </c>
      <c r="E167" s="96" t="s">
        <v>797</v>
      </c>
      <c r="F167" s="95" t="s">
        <v>167</v>
      </c>
      <c r="G167" s="95"/>
      <c r="H167" s="118"/>
    </row>
    <row r="168" spans="1:8" ht="45">
      <c r="A168" s="122" t="s">
        <v>1055</v>
      </c>
      <c r="B168" s="108">
        <v>4</v>
      </c>
      <c r="C168" s="95" t="s">
        <v>168</v>
      </c>
      <c r="D168" s="95" t="s">
        <v>917</v>
      </c>
      <c r="E168" s="96" t="s">
        <v>169</v>
      </c>
      <c r="F168" s="95" t="s">
        <v>170</v>
      </c>
      <c r="G168" s="95"/>
      <c r="H168" s="118"/>
    </row>
    <row r="169" spans="1:8" ht="67.5">
      <c r="A169" s="121" t="s">
        <v>1056</v>
      </c>
      <c r="B169" s="108">
        <v>4</v>
      </c>
      <c r="C169" s="95" t="s">
        <v>171</v>
      </c>
      <c r="D169" s="95" t="s">
        <v>917</v>
      </c>
      <c r="E169" s="96" t="s">
        <v>172</v>
      </c>
      <c r="F169" s="95" t="s">
        <v>648</v>
      </c>
      <c r="G169" s="95"/>
      <c r="H169" s="118"/>
    </row>
    <row r="170" spans="1:8" ht="56.25">
      <c r="A170" s="122" t="s">
        <v>1057</v>
      </c>
      <c r="B170" s="108">
        <v>4</v>
      </c>
      <c r="C170" s="95" t="s">
        <v>649</v>
      </c>
      <c r="D170" s="95" t="s">
        <v>917</v>
      </c>
      <c r="E170" s="96" t="s">
        <v>650</v>
      </c>
      <c r="F170" s="95" t="s">
        <v>651</v>
      </c>
      <c r="G170" s="95"/>
      <c r="H170" s="118"/>
    </row>
    <row r="171" spans="1:8" ht="67.5">
      <c r="A171" s="121" t="s">
        <v>1058</v>
      </c>
      <c r="B171" s="108">
        <v>4</v>
      </c>
      <c r="C171" s="95" t="s">
        <v>652</v>
      </c>
      <c r="D171" s="95" t="s">
        <v>917</v>
      </c>
      <c r="E171" s="96" t="s">
        <v>653</v>
      </c>
      <c r="F171" s="95" t="s">
        <v>654</v>
      </c>
      <c r="G171" s="95"/>
      <c r="H171" s="118"/>
    </row>
    <row r="172" spans="1:8" ht="12.75">
      <c r="A172" s="122" t="s">
        <v>1059</v>
      </c>
      <c r="B172" s="108">
        <v>4</v>
      </c>
      <c r="C172" s="95" t="s">
        <v>655</v>
      </c>
      <c r="D172" s="95" t="s">
        <v>917</v>
      </c>
      <c r="E172" s="96"/>
      <c r="F172" s="95"/>
      <c r="G172" s="95"/>
      <c r="H172" s="118"/>
    </row>
    <row r="173" spans="1:8" ht="45">
      <c r="A173" s="121" t="s">
        <v>1060</v>
      </c>
      <c r="B173" s="108">
        <v>4</v>
      </c>
      <c r="C173" s="95" t="s">
        <v>656</v>
      </c>
      <c r="D173" s="95" t="s">
        <v>917</v>
      </c>
      <c r="E173" s="96" t="s">
        <v>657</v>
      </c>
      <c r="F173" s="95" t="s">
        <v>658</v>
      </c>
      <c r="G173" s="95"/>
      <c r="H173" s="118"/>
    </row>
    <row r="174" spans="1:8" ht="56.25">
      <c r="A174" s="122" t="s">
        <v>1061</v>
      </c>
      <c r="B174" s="108">
        <v>4</v>
      </c>
      <c r="C174" s="95" t="s">
        <v>659</v>
      </c>
      <c r="D174" s="95" t="s">
        <v>917</v>
      </c>
      <c r="E174" s="96" t="s">
        <v>660</v>
      </c>
      <c r="F174" s="95" t="s">
        <v>661</v>
      </c>
      <c r="G174" s="95"/>
      <c r="H174" s="118"/>
    </row>
    <row r="175" spans="1:8" ht="12.75">
      <c r="A175" s="121" t="s">
        <v>1062</v>
      </c>
      <c r="B175" s="108">
        <v>4</v>
      </c>
      <c r="C175" s="95" t="s">
        <v>662</v>
      </c>
      <c r="D175" s="95" t="s">
        <v>917</v>
      </c>
      <c r="E175" s="96"/>
      <c r="F175" s="95"/>
      <c r="G175" s="95"/>
      <c r="H175" s="118"/>
    </row>
    <row r="176" spans="1:8" ht="22.5">
      <c r="A176" s="122" t="s">
        <v>1063</v>
      </c>
      <c r="B176" s="108">
        <v>4</v>
      </c>
      <c r="C176" s="95" t="s">
        <v>663</v>
      </c>
      <c r="D176" s="95" t="s">
        <v>917</v>
      </c>
      <c r="E176" s="96" t="s">
        <v>664</v>
      </c>
      <c r="F176" s="95"/>
      <c r="G176" s="95"/>
      <c r="H176" s="118"/>
    </row>
    <row r="177" spans="1:8" ht="22.5">
      <c r="A177" s="121" t="s">
        <v>1064</v>
      </c>
      <c r="B177" s="108">
        <v>4</v>
      </c>
      <c r="C177" s="95" t="s">
        <v>665</v>
      </c>
      <c r="D177" s="95" t="s">
        <v>917</v>
      </c>
      <c r="E177" s="96" t="s">
        <v>666</v>
      </c>
      <c r="F177" s="95"/>
      <c r="G177" s="95"/>
      <c r="H177" s="118"/>
    </row>
    <row r="178" spans="1:8" ht="22.5">
      <c r="A178" s="122" t="s">
        <v>1065</v>
      </c>
      <c r="B178" s="108">
        <v>4</v>
      </c>
      <c r="C178" s="95" t="s">
        <v>667</v>
      </c>
      <c r="D178" s="95" t="s">
        <v>917</v>
      </c>
      <c r="E178" s="96"/>
      <c r="F178" s="95"/>
      <c r="G178" s="95"/>
      <c r="H178" s="118"/>
    </row>
    <row r="179" spans="1:8" ht="45">
      <c r="A179" s="121" t="s">
        <v>1066</v>
      </c>
      <c r="B179" s="108">
        <v>4</v>
      </c>
      <c r="C179" s="95" t="s">
        <v>668</v>
      </c>
      <c r="D179" s="95" t="s">
        <v>917</v>
      </c>
      <c r="E179" s="96" t="s">
        <v>669</v>
      </c>
      <c r="F179" s="95" t="s">
        <v>670</v>
      </c>
      <c r="G179" s="95"/>
      <c r="H179" s="118"/>
    </row>
    <row r="180" spans="1:8" ht="22.5">
      <c r="A180" s="122" t="s">
        <v>1067</v>
      </c>
      <c r="B180" s="108">
        <v>4</v>
      </c>
      <c r="C180" s="95" t="s">
        <v>671</v>
      </c>
      <c r="D180" s="95" t="s">
        <v>917</v>
      </c>
      <c r="E180" s="96" t="s">
        <v>672</v>
      </c>
      <c r="F180" s="95"/>
      <c r="G180" s="95"/>
      <c r="H180" s="118"/>
    </row>
    <row r="181" spans="1:8" ht="22.5">
      <c r="A181" s="121" t="s">
        <v>1068</v>
      </c>
      <c r="B181" s="108">
        <v>4</v>
      </c>
      <c r="C181" s="95" t="s">
        <v>673</v>
      </c>
      <c r="D181" s="95" t="s">
        <v>917</v>
      </c>
      <c r="E181" s="96" t="s">
        <v>672</v>
      </c>
      <c r="F181" s="95"/>
      <c r="G181" s="95"/>
      <c r="H181" s="118"/>
    </row>
    <row r="182" spans="1:8" ht="12.75">
      <c r="A182" s="122" t="s">
        <v>1069</v>
      </c>
      <c r="B182" s="108">
        <v>4</v>
      </c>
      <c r="C182" s="95" t="s">
        <v>674</v>
      </c>
      <c r="D182" s="95" t="s">
        <v>917</v>
      </c>
      <c r="E182" s="96"/>
      <c r="F182" s="95"/>
      <c r="G182" s="95"/>
      <c r="H182" s="118"/>
    </row>
    <row r="183" spans="1:8" ht="90">
      <c r="A183" s="121" t="s">
        <v>1070</v>
      </c>
      <c r="B183" s="108">
        <v>4</v>
      </c>
      <c r="C183" s="95" t="s">
        <v>675</v>
      </c>
      <c r="D183" s="95" t="s">
        <v>917</v>
      </c>
      <c r="E183" s="96" t="s">
        <v>676</v>
      </c>
      <c r="F183" s="95" t="s">
        <v>267</v>
      </c>
      <c r="G183" s="95"/>
      <c r="H183" s="118"/>
    </row>
    <row r="184" spans="1:8" ht="90">
      <c r="A184" s="122" t="s">
        <v>1071</v>
      </c>
      <c r="B184" s="108">
        <v>4</v>
      </c>
      <c r="C184" s="95" t="s">
        <v>268</v>
      </c>
      <c r="D184" s="95" t="s">
        <v>917</v>
      </c>
      <c r="E184" s="96" t="s">
        <v>676</v>
      </c>
      <c r="F184" s="95" t="s">
        <v>269</v>
      </c>
      <c r="G184" s="95"/>
      <c r="H184" s="118"/>
    </row>
    <row r="185" spans="1:8" ht="112.5">
      <c r="A185" s="121" t="s">
        <v>1072</v>
      </c>
      <c r="B185" s="108">
        <v>4</v>
      </c>
      <c r="C185" s="95" t="s">
        <v>270</v>
      </c>
      <c r="D185" s="95" t="s">
        <v>917</v>
      </c>
      <c r="E185" s="96" t="s">
        <v>271</v>
      </c>
      <c r="F185" s="95" t="s">
        <v>272</v>
      </c>
      <c r="G185" s="95"/>
      <c r="H185" s="118"/>
    </row>
    <row r="186" spans="1:8" ht="78.75">
      <c r="A186" s="122" t="s">
        <v>1073</v>
      </c>
      <c r="B186" s="108">
        <v>4</v>
      </c>
      <c r="C186" s="95" t="s">
        <v>273</v>
      </c>
      <c r="D186" s="95" t="s">
        <v>917</v>
      </c>
      <c r="E186" s="96" t="s">
        <v>274</v>
      </c>
      <c r="F186" s="95" t="s">
        <v>275</v>
      </c>
      <c r="G186" s="95"/>
      <c r="H186" s="118"/>
    </row>
    <row r="187" spans="1:8" ht="112.5">
      <c r="A187" s="121" t="s">
        <v>1074</v>
      </c>
      <c r="B187" s="108">
        <v>4</v>
      </c>
      <c r="C187" s="95" t="s">
        <v>127</v>
      </c>
      <c r="D187" s="95" t="s">
        <v>917</v>
      </c>
      <c r="E187" s="96" t="s">
        <v>128</v>
      </c>
      <c r="F187" s="95" t="s">
        <v>129</v>
      </c>
      <c r="G187" s="95"/>
      <c r="H187" s="118"/>
    </row>
    <row r="188" spans="1:8" ht="90">
      <c r="A188" s="122" t="s">
        <v>1075</v>
      </c>
      <c r="B188" s="108">
        <v>4</v>
      </c>
      <c r="C188" s="95" t="s">
        <v>130</v>
      </c>
      <c r="D188" s="95" t="s">
        <v>917</v>
      </c>
      <c r="E188" s="96" t="s">
        <v>676</v>
      </c>
      <c r="F188" s="95" t="s">
        <v>974</v>
      </c>
      <c r="G188" s="95"/>
      <c r="H188" s="118"/>
    </row>
    <row r="189" spans="1:8" ht="22.5">
      <c r="A189" s="121" t="s">
        <v>1076</v>
      </c>
      <c r="B189" s="108">
        <v>4</v>
      </c>
      <c r="C189" s="95" t="s">
        <v>130</v>
      </c>
      <c r="D189" s="95" t="s">
        <v>917</v>
      </c>
      <c r="E189" s="96"/>
      <c r="F189" s="95"/>
      <c r="G189" s="95"/>
      <c r="H189" s="118"/>
    </row>
    <row r="190" spans="1:8" ht="90">
      <c r="A190" s="122" t="s">
        <v>1077</v>
      </c>
      <c r="B190" s="108" t="s">
        <v>1011</v>
      </c>
      <c r="C190" s="95" t="s">
        <v>310</v>
      </c>
      <c r="D190" s="95" t="s">
        <v>506</v>
      </c>
      <c r="E190" s="96" t="s">
        <v>311</v>
      </c>
      <c r="F190" s="95" t="s">
        <v>549</v>
      </c>
      <c r="G190" s="95"/>
      <c r="H190" s="118"/>
    </row>
    <row r="191" spans="1:8" ht="67.5">
      <c r="A191" s="121" t="s">
        <v>1078</v>
      </c>
      <c r="B191" s="108" t="s">
        <v>1012</v>
      </c>
      <c r="C191" s="95" t="s">
        <v>312</v>
      </c>
      <c r="D191" s="95" t="s">
        <v>506</v>
      </c>
      <c r="E191" s="96" t="s">
        <v>313</v>
      </c>
      <c r="F191" s="95" t="s">
        <v>550</v>
      </c>
      <c r="G191" s="95"/>
      <c r="H191" s="118"/>
    </row>
    <row r="192" spans="1:8" ht="45">
      <c r="A192" s="122" t="s">
        <v>1079</v>
      </c>
      <c r="B192" s="108">
        <v>4</v>
      </c>
      <c r="C192" s="95" t="s">
        <v>543</v>
      </c>
      <c r="D192" s="95" t="s">
        <v>487</v>
      </c>
      <c r="E192" s="96" t="s">
        <v>544</v>
      </c>
      <c r="F192" s="95" t="s">
        <v>629</v>
      </c>
      <c r="G192" s="95"/>
      <c r="H192" s="118"/>
    </row>
    <row r="193" spans="1:8" ht="22.5">
      <c r="A193" s="121" t="s">
        <v>1080</v>
      </c>
      <c r="B193" s="108">
        <v>4</v>
      </c>
      <c r="C193" s="95" t="s">
        <v>1218</v>
      </c>
      <c r="D193" s="95" t="s">
        <v>891</v>
      </c>
      <c r="E193" s="96" t="s">
        <v>1220</v>
      </c>
      <c r="F193" s="107" t="s">
        <v>1015</v>
      </c>
      <c r="G193" s="107" t="s">
        <v>198</v>
      </c>
      <c r="H193" s="118"/>
    </row>
    <row r="194" spans="1:8" ht="33.75">
      <c r="A194" s="122" t="s">
        <v>1081</v>
      </c>
      <c r="B194" s="108">
        <v>4</v>
      </c>
      <c r="C194" s="95" t="s">
        <v>848</v>
      </c>
      <c r="D194" s="95" t="s">
        <v>891</v>
      </c>
      <c r="E194" s="96" t="s">
        <v>1221</v>
      </c>
      <c r="F194" s="107" t="s">
        <v>1016</v>
      </c>
      <c r="G194" s="107" t="s">
        <v>199</v>
      </c>
      <c r="H194" s="118"/>
    </row>
    <row r="195" spans="1:8" ht="22.5">
      <c r="A195" s="121" t="s">
        <v>760</v>
      </c>
      <c r="B195" s="108">
        <v>4</v>
      </c>
      <c r="C195" s="95" t="s">
        <v>1222</v>
      </c>
      <c r="D195" s="95" t="s">
        <v>891</v>
      </c>
      <c r="E195" s="96" t="s">
        <v>1223</v>
      </c>
      <c r="F195" s="107" t="s">
        <v>1017</v>
      </c>
      <c r="G195" s="107" t="s">
        <v>200</v>
      </c>
      <c r="H195" s="118"/>
    </row>
    <row r="196" spans="1:8" ht="33.75">
      <c r="A196" s="122" t="s">
        <v>761</v>
      </c>
      <c r="B196" s="108">
        <v>4</v>
      </c>
      <c r="C196" s="95" t="s">
        <v>562</v>
      </c>
      <c r="D196" s="95" t="s">
        <v>891</v>
      </c>
      <c r="E196" s="96" t="s">
        <v>563</v>
      </c>
      <c r="F196" s="107" t="s">
        <v>1017</v>
      </c>
      <c r="G196" s="107" t="s">
        <v>201</v>
      </c>
      <c r="H196" s="118"/>
    </row>
    <row r="197" spans="1:8" ht="22.5">
      <c r="A197" s="121" t="s">
        <v>762</v>
      </c>
      <c r="B197" s="108">
        <v>4</v>
      </c>
      <c r="C197" s="95" t="s">
        <v>564</v>
      </c>
      <c r="D197" s="95" t="s">
        <v>891</v>
      </c>
      <c r="E197" s="96" t="s">
        <v>565</v>
      </c>
      <c r="F197" s="107" t="s">
        <v>1017</v>
      </c>
      <c r="G197" s="95"/>
      <c r="H197" s="118"/>
    </row>
    <row r="198" spans="1:8" ht="33.75">
      <c r="A198" s="122" t="s">
        <v>763</v>
      </c>
      <c r="B198" s="108">
        <v>4</v>
      </c>
      <c r="C198" s="95" t="s">
        <v>880</v>
      </c>
      <c r="D198" s="95" t="s">
        <v>891</v>
      </c>
      <c r="E198" s="96" t="s">
        <v>563</v>
      </c>
      <c r="F198" s="107" t="s">
        <v>1017</v>
      </c>
      <c r="G198" s="107" t="s">
        <v>199</v>
      </c>
      <c r="H198" s="118"/>
    </row>
    <row r="199" spans="1:8" ht="22.5">
      <c r="A199" s="121" t="s">
        <v>764</v>
      </c>
      <c r="B199" s="108">
        <v>4</v>
      </c>
      <c r="C199" s="95" t="s">
        <v>881</v>
      </c>
      <c r="D199" s="95" t="s">
        <v>891</v>
      </c>
      <c r="E199" s="96" t="s">
        <v>882</v>
      </c>
      <c r="F199" s="107" t="s">
        <v>1017</v>
      </c>
      <c r="G199" s="95"/>
      <c r="H199" s="118"/>
    </row>
    <row r="200" spans="1:8" ht="22.5">
      <c r="A200" s="122" t="s">
        <v>1082</v>
      </c>
      <c r="B200" s="108">
        <v>4</v>
      </c>
      <c r="C200" s="95" t="s">
        <v>883</v>
      </c>
      <c r="D200" s="95" t="s">
        <v>891</v>
      </c>
      <c r="E200" s="96" t="s">
        <v>563</v>
      </c>
      <c r="F200" s="107" t="s">
        <v>1017</v>
      </c>
      <c r="G200" s="107" t="s">
        <v>199</v>
      </c>
      <c r="H200" s="118"/>
    </row>
    <row r="201" spans="1:8" ht="22.5">
      <c r="A201" s="121" t="s">
        <v>1083</v>
      </c>
      <c r="B201" s="108">
        <v>4</v>
      </c>
      <c r="C201" s="95" t="s">
        <v>884</v>
      </c>
      <c r="D201" s="95" t="s">
        <v>891</v>
      </c>
      <c r="E201" s="96" t="s">
        <v>563</v>
      </c>
      <c r="F201" s="107" t="s">
        <v>1017</v>
      </c>
      <c r="G201" s="107" t="s">
        <v>199</v>
      </c>
      <c r="H201" s="118"/>
    </row>
    <row r="202" spans="1:8" ht="22.5">
      <c r="A202" s="122" t="s">
        <v>1084</v>
      </c>
      <c r="B202" s="108">
        <v>4</v>
      </c>
      <c r="C202" s="95" t="s">
        <v>545</v>
      </c>
      <c r="D202" s="95" t="s">
        <v>891</v>
      </c>
      <c r="E202" s="96" t="s">
        <v>563</v>
      </c>
      <c r="F202" s="107" t="s">
        <v>1017</v>
      </c>
      <c r="G202" s="107" t="s">
        <v>201</v>
      </c>
      <c r="H202" s="118"/>
    </row>
    <row r="203" spans="1:8" ht="33.75">
      <c r="A203" s="121" t="s">
        <v>1085</v>
      </c>
      <c r="B203" s="108">
        <v>4</v>
      </c>
      <c r="C203" s="95" t="s">
        <v>885</v>
      </c>
      <c r="D203" s="95" t="s">
        <v>891</v>
      </c>
      <c r="E203" s="96" t="s">
        <v>886</v>
      </c>
      <c r="F203" s="107" t="s">
        <v>1018</v>
      </c>
      <c r="G203" s="107" t="s">
        <v>202</v>
      </c>
      <c r="H203" s="118"/>
    </row>
    <row r="204" spans="1:8" ht="33.75">
      <c r="A204" s="122" t="s">
        <v>1086</v>
      </c>
      <c r="B204" s="108">
        <v>4</v>
      </c>
      <c r="C204" s="95" t="s">
        <v>827</v>
      </c>
      <c r="D204" s="95" t="s">
        <v>891</v>
      </c>
      <c r="E204" s="96" t="s">
        <v>302</v>
      </c>
      <c r="F204" s="95"/>
      <c r="G204" s="95"/>
      <c r="H204" s="118"/>
    </row>
    <row r="205" spans="1:8" ht="33.75">
      <c r="A205" s="121" t="s">
        <v>1087</v>
      </c>
      <c r="B205" s="108">
        <v>4</v>
      </c>
      <c r="C205" s="95" t="s">
        <v>829</v>
      </c>
      <c r="D205" s="95" t="s">
        <v>891</v>
      </c>
      <c r="E205" s="96" t="s">
        <v>303</v>
      </c>
      <c r="F205" s="95"/>
      <c r="G205" s="95"/>
      <c r="H205" s="118"/>
    </row>
    <row r="206" spans="1:8" ht="33.75">
      <c r="A206" s="122" t="s">
        <v>1088</v>
      </c>
      <c r="B206" s="115">
        <v>4</v>
      </c>
      <c r="C206" s="95" t="s">
        <v>173</v>
      </c>
      <c r="D206" s="95" t="s">
        <v>912</v>
      </c>
      <c r="E206" s="96" t="s">
        <v>174</v>
      </c>
      <c r="F206" s="95" t="s">
        <v>175</v>
      </c>
      <c r="G206" s="95"/>
      <c r="H206" s="118"/>
    </row>
    <row r="207" spans="1:8" ht="45">
      <c r="A207" s="121" t="s">
        <v>1089</v>
      </c>
      <c r="B207" s="108">
        <v>4</v>
      </c>
      <c r="C207" s="95" t="s">
        <v>176</v>
      </c>
      <c r="D207" s="95" t="s">
        <v>912</v>
      </c>
      <c r="E207" s="96" t="s">
        <v>174</v>
      </c>
      <c r="F207" s="95" t="s">
        <v>177</v>
      </c>
      <c r="G207" s="95"/>
      <c r="H207" s="118"/>
    </row>
    <row r="208" spans="1:8" ht="33.75">
      <c r="A208" s="122" t="s">
        <v>1090</v>
      </c>
      <c r="B208" s="108">
        <v>4</v>
      </c>
      <c r="C208" s="95" t="s">
        <v>178</v>
      </c>
      <c r="D208" s="95" t="s">
        <v>912</v>
      </c>
      <c r="E208" s="96" t="s">
        <v>174</v>
      </c>
      <c r="F208" s="116" t="s">
        <v>34</v>
      </c>
      <c r="G208" s="116"/>
      <c r="H208" s="118"/>
    </row>
    <row r="209" spans="1:8" ht="56.25">
      <c r="A209" s="121" t="s">
        <v>1091</v>
      </c>
      <c r="B209" s="108">
        <v>4</v>
      </c>
      <c r="C209" s="95" t="s">
        <v>179</v>
      </c>
      <c r="D209" s="95" t="s">
        <v>912</v>
      </c>
      <c r="E209" s="96" t="s">
        <v>180</v>
      </c>
      <c r="F209" s="95" t="s">
        <v>35</v>
      </c>
      <c r="G209" s="95"/>
      <c r="H209" s="118"/>
    </row>
    <row r="210" spans="1:8" ht="33.75">
      <c r="A210" s="122" t="s">
        <v>1092</v>
      </c>
      <c r="B210" s="108">
        <v>4</v>
      </c>
      <c r="C210" s="95" t="s">
        <v>181</v>
      </c>
      <c r="D210" s="95" t="s">
        <v>912</v>
      </c>
      <c r="E210" s="96" t="s">
        <v>180</v>
      </c>
      <c r="F210" s="116" t="s">
        <v>36</v>
      </c>
      <c r="G210" s="116"/>
      <c r="H210" s="118"/>
    </row>
    <row r="211" spans="1:8" ht="45">
      <c r="A211" s="121" t="s">
        <v>1093</v>
      </c>
      <c r="B211" s="108">
        <v>4</v>
      </c>
      <c r="C211" s="95" t="s">
        <v>182</v>
      </c>
      <c r="D211" s="95" t="s">
        <v>912</v>
      </c>
      <c r="E211" s="96" t="s">
        <v>180</v>
      </c>
      <c r="F211" s="95" t="s">
        <v>37</v>
      </c>
      <c r="G211" s="95"/>
      <c r="H211" s="118"/>
    </row>
    <row r="212" spans="1:8" ht="45">
      <c r="A212" s="122" t="s">
        <v>1094</v>
      </c>
      <c r="B212" s="108">
        <v>4</v>
      </c>
      <c r="C212" s="95" t="s">
        <v>183</v>
      </c>
      <c r="D212" s="95" t="s">
        <v>912</v>
      </c>
      <c r="E212" s="96" t="s">
        <v>180</v>
      </c>
      <c r="F212" s="95" t="s">
        <v>38</v>
      </c>
      <c r="G212" s="95"/>
      <c r="H212" s="118"/>
    </row>
    <row r="213" spans="1:8" ht="45">
      <c r="A213" s="121" t="s">
        <v>1095</v>
      </c>
      <c r="B213" s="108">
        <v>4</v>
      </c>
      <c r="C213" s="95" t="s">
        <v>184</v>
      </c>
      <c r="D213" s="95" t="s">
        <v>912</v>
      </c>
      <c r="E213" s="96" t="s">
        <v>180</v>
      </c>
      <c r="F213" s="95" t="s">
        <v>39</v>
      </c>
      <c r="G213" s="95"/>
      <c r="H213" s="118"/>
    </row>
    <row r="214" spans="1:8" ht="45">
      <c r="A214" s="122" t="s">
        <v>1096</v>
      </c>
      <c r="B214" s="108">
        <v>4</v>
      </c>
      <c r="C214" s="95" t="s">
        <v>185</v>
      </c>
      <c r="D214" s="95" t="s">
        <v>912</v>
      </c>
      <c r="E214" s="96" t="s">
        <v>180</v>
      </c>
      <c r="F214" s="95" t="s">
        <v>566</v>
      </c>
      <c r="G214" s="95"/>
      <c r="H214" s="118"/>
    </row>
    <row r="215" spans="1:8" ht="45">
      <c r="A215" s="121" t="s">
        <v>1097</v>
      </c>
      <c r="B215" s="108">
        <v>4</v>
      </c>
      <c r="C215" s="95" t="s">
        <v>186</v>
      </c>
      <c r="D215" s="95" t="s">
        <v>912</v>
      </c>
      <c r="E215" s="96" t="s">
        <v>180</v>
      </c>
      <c r="F215" s="95" t="s">
        <v>567</v>
      </c>
      <c r="G215" s="95"/>
      <c r="H215" s="118"/>
    </row>
    <row r="216" spans="1:8" ht="78.75">
      <c r="A216" s="122" t="s">
        <v>1098</v>
      </c>
      <c r="B216" s="108">
        <v>4</v>
      </c>
      <c r="C216" s="95" t="s">
        <v>819</v>
      </c>
      <c r="D216" s="95" t="s">
        <v>912</v>
      </c>
      <c r="E216" s="96" t="s">
        <v>820</v>
      </c>
      <c r="F216" s="95" t="s">
        <v>300</v>
      </c>
      <c r="G216" s="95"/>
      <c r="H216" s="118"/>
    </row>
    <row r="217" spans="1:8" ht="56.25">
      <c r="A217" s="121" t="s">
        <v>1099</v>
      </c>
      <c r="B217" s="108">
        <v>4</v>
      </c>
      <c r="C217" s="95" t="s">
        <v>828</v>
      </c>
      <c r="D217" s="95" t="s">
        <v>912</v>
      </c>
      <c r="E217" s="96" t="s">
        <v>301</v>
      </c>
      <c r="F217" s="95" t="s">
        <v>540</v>
      </c>
      <c r="G217" s="95"/>
      <c r="H217" s="118"/>
    </row>
    <row r="218" spans="1:8" s="94" customFormat="1" ht="78.75">
      <c r="A218" s="122" t="s">
        <v>1100</v>
      </c>
      <c r="B218" s="108">
        <v>4</v>
      </c>
      <c r="C218" s="95" t="s">
        <v>115</v>
      </c>
      <c r="D218" s="95" t="s">
        <v>116</v>
      </c>
      <c r="E218" s="96" t="s">
        <v>117</v>
      </c>
      <c r="F218" s="95" t="s">
        <v>118</v>
      </c>
      <c r="G218" s="95"/>
      <c r="H218" s="118"/>
    </row>
    <row r="219" spans="1:8" ht="33.75">
      <c r="A219" s="121" t="s">
        <v>1101</v>
      </c>
      <c r="B219" s="126">
        <v>4.0999999999999996</v>
      </c>
      <c r="C219" s="95" t="s">
        <v>949</v>
      </c>
      <c r="D219" s="95" t="s">
        <v>894</v>
      </c>
      <c r="E219" s="96" t="s">
        <v>950</v>
      </c>
      <c r="F219" s="95" t="s">
        <v>512</v>
      </c>
      <c r="G219" s="109" t="s">
        <v>628</v>
      </c>
      <c r="H219" s="118"/>
    </row>
    <row r="220" spans="1:8" ht="12.75">
      <c r="A220" s="122" t="s">
        <v>1102</v>
      </c>
      <c r="B220" s="126" t="s">
        <v>785</v>
      </c>
      <c r="C220" s="95" t="s">
        <v>951</v>
      </c>
      <c r="D220" s="95" t="s">
        <v>894</v>
      </c>
      <c r="E220" s="96" t="s">
        <v>952</v>
      </c>
      <c r="F220" s="95" t="s">
        <v>548</v>
      </c>
      <c r="G220" s="109" t="s">
        <v>628</v>
      </c>
      <c r="H220" s="118"/>
    </row>
    <row r="221" spans="1:8" ht="135">
      <c r="A221" s="121" t="s">
        <v>1103</v>
      </c>
      <c r="B221" s="126">
        <v>4.2</v>
      </c>
      <c r="C221" s="95" t="s">
        <v>953</v>
      </c>
      <c r="D221" s="95" t="s">
        <v>894</v>
      </c>
      <c r="E221" s="96" t="s">
        <v>14</v>
      </c>
      <c r="F221" s="95" t="s">
        <v>547</v>
      </c>
      <c r="G221" s="109" t="s">
        <v>620</v>
      </c>
      <c r="H221" s="118"/>
    </row>
    <row r="222" spans="1:8" ht="22.5">
      <c r="A222" s="122" t="s">
        <v>765</v>
      </c>
      <c r="B222" s="125" t="s">
        <v>786</v>
      </c>
      <c r="C222" s="95" t="s">
        <v>954</v>
      </c>
      <c r="D222" s="95" t="s">
        <v>894</v>
      </c>
      <c r="E222" s="96" t="s">
        <v>955</v>
      </c>
      <c r="F222" s="95" t="s">
        <v>1179</v>
      </c>
      <c r="G222" s="109" t="s">
        <v>620</v>
      </c>
      <c r="H222" s="118"/>
    </row>
    <row r="223" spans="1:8" ht="12.75">
      <c r="A223" s="121" t="s">
        <v>766</v>
      </c>
      <c r="B223" s="125" t="s">
        <v>787</v>
      </c>
      <c r="C223" s="95" t="s">
        <v>956</v>
      </c>
      <c r="D223" s="95" t="s">
        <v>894</v>
      </c>
      <c r="E223" s="110" t="s">
        <v>507</v>
      </c>
      <c r="F223" s="95" t="s">
        <v>1179</v>
      </c>
      <c r="G223" s="109" t="s">
        <v>620</v>
      </c>
      <c r="H223" s="118"/>
    </row>
    <row r="224" spans="1:8" ht="22.5">
      <c r="A224" s="122" t="s">
        <v>767</v>
      </c>
      <c r="B224" s="125" t="s">
        <v>788</v>
      </c>
      <c r="C224" s="95" t="s">
        <v>957</v>
      </c>
      <c r="D224" s="95" t="s">
        <v>894</v>
      </c>
      <c r="E224" s="110" t="s">
        <v>507</v>
      </c>
      <c r="F224" s="95" t="s">
        <v>1179</v>
      </c>
      <c r="G224" s="109" t="s">
        <v>620</v>
      </c>
      <c r="H224" s="118"/>
    </row>
    <row r="225" spans="1:8" ht="12.75">
      <c r="A225" s="121" t="s">
        <v>768</v>
      </c>
      <c r="B225" s="125" t="s">
        <v>789</v>
      </c>
      <c r="C225" s="95" t="s">
        <v>958</v>
      </c>
      <c r="D225" s="95" t="s">
        <v>894</v>
      </c>
      <c r="E225" s="110" t="s">
        <v>507</v>
      </c>
      <c r="F225" s="95" t="s">
        <v>1179</v>
      </c>
      <c r="G225" s="109" t="s">
        <v>620</v>
      </c>
      <c r="H225" s="118"/>
    </row>
    <row r="226" spans="1:8" ht="22.5">
      <c r="A226" s="122" t="s">
        <v>769</v>
      </c>
      <c r="B226" s="125" t="s">
        <v>790</v>
      </c>
      <c r="C226" s="95" t="s">
        <v>959</v>
      </c>
      <c r="D226" s="95" t="s">
        <v>894</v>
      </c>
      <c r="E226" s="96" t="s">
        <v>955</v>
      </c>
      <c r="F226" s="95" t="s">
        <v>1179</v>
      </c>
      <c r="G226" s="109" t="s">
        <v>620</v>
      </c>
      <c r="H226" s="118"/>
    </row>
    <row r="227" spans="1:8" ht="12.75">
      <c r="A227" s="121" t="s">
        <v>770</v>
      </c>
      <c r="B227" s="125" t="s">
        <v>791</v>
      </c>
      <c r="C227" s="95" t="s">
        <v>956</v>
      </c>
      <c r="D227" s="95" t="s">
        <v>894</v>
      </c>
      <c r="E227" s="110" t="s">
        <v>508</v>
      </c>
      <c r="F227" s="95" t="s">
        <v>1179</v>
      </c>
      <c r="G227" s="109" t="s">
        <v>620</v>
      </c>
      <c r="H227" s="118"/>
    </row>
    <row r="228" spans="1:8" ht="22.5">
      <c r="A228" s="122" t="s">
        <v>771</v>
      </c>
      <c r="B228" s="125" t="s">
        <v>291</v>
      </c>
      <c r="C228" s="95" t="s">
        <v>957</v>
      </c>
      <c r="D228" s="95" t="s">
        <v>894</v>
      </c>
      <c r="E228" s="110" t="s">
        <v>508</v>
      </c>
      <c r="F228" s="95" t="s">
        <v>1179</v>
      </c>
      <c r="G228" s="109" t="s">
        <v>620</v>
      </c>
      <c r="H228" s="118"/>
    </row>
    <row r="229" spans="1:8" ht="12.75">
      <c r="A229" s="121" t="s">
        <v>772</v>
      </c>
      <c r="B229" s="125" t="s">
        <v>292</v>
      </c>
      <c r="C229" s="95" t="s">
        <v>958</v>
      </c>
      <c r="D229" s="95" t="s">
        <v>894</v>
      </c>
      <c r="E229" s="110" t="s">
        <v>508</v>
      </c>
      <c r="F229" s="95" t="s">
        <v>1179</v>
      </c>
      <c r="G229" s="109" t="s">
        <v>620</v>
      </c>
      <c r="H229" s="118"/>
    </row>
    <row r="230" spans="1:8" ht="22.5">
      <c r="A230" s="122" t="s">
        <v>773</v>
      </c>
      <c r="B230" s="125" t="s">
        <v>293</v>
      </c>
      <c r="C230" s="95" t="s">
        <v>960</v>
      </c>
      <c r="D230" s="95" t="s">
        <v>894</v>
      </c>
      <c r="E230" s="96" t="s">
        <v>961</v>
      </c>
      <c r="F230" s="95" t="s">
        <v>1179</v>
      </c>
      <c r="G230" s="109" t="s">
        <v>620</v>
      </c>
      <c r="H230" s="118"/>
    </row>
    <row r="231" spans="1:8" ht="22.5">
      <c r="A231" s="121" t="s">
        <v>774</v>
      </c>
      <c r="B231" s="125" t="s">
        <v>294</v>
      </c>
      <c r="C231" s="95" t="s">
        <v>962</v>
      </c>
      <c r="D231" s="95" t="s">
        <v>894</v>
      </c>
      <c r="E231" s="96" t="s">
        <v>963</v>
      </c>
      <c r="F231" s="109" t="s">
        <v>511</v>
      </c>
      <c r="G231" s="109" t="s">
        <v>620</v>
      </c>
      <c r="H231" s="118"/>
    </row>
    <row r="232" spans="1:8" ht="22.5">
      <c r="A232" s="122" t="s">
        <v>775</v>
      </c>
      <c r="B232" s="125" t="s">
        <v>295</v>
      </c>
      <c r="C232" s="95" t="s">
        <v>964</v>
      </c>
      <c r="D232" s="95" t="s">
        <v>894</v>
      </c>
      <c r="E232" s="110" t="s">
        <v>509</v>
      </c>
      <c r="F232" s="95" t="s">
        <v>1179</v>
      </c>
      <c r="G232" s="109" t="s">
        <v>620</v>
      </c>
      <c r="H232" s="118"/>
    </row>
    <row r="233" spans="1:8" ht="12.75">
      <c r="A233" s="121" t="s">
        <v>776</v>
      </c>
      <c r="B233" s="125" t="s">
        <v>296</v>
      </c>
      <c r="C233" s="95" t="s">
        <v>958</v>
      </c>
      <c r="D233" s="95" t="s">
        <v>894</v>
      </c>
      <c r="E233" s="110" t="s">
        <v>509</v>
      </c>
      <c r="F233" s="95" t="s">
        <v>1179</v>
      </c>
      <c r="G233" s="109" t="s">
        <v>620</v>
      </c>
      <c r="H233" s="118"/>
    </row>
    <row r="234" spans="1:8" ht="22.5">
      <c r="A234" s="122" t="s">
        <v>777</v>
      </c>
      <c r="B234" s="125" t="s">
        <v>297</v>
      </c>
      <c r="C234" s="95" t="s">
        <v>965</v>
      </c>
      <c r="D234" s="95" t="s">
        <v>894</v>
      </c>
      <c r="E234" s="96" t="s">
        <v>961</v>
      </c>
      <c r="F234" s="95" t="s">
        <v>1179</v>
      </c>
      <c r="G234" s="109" t="s">
        <v>620</v>
      </c>
      <c r="H234" s="118"/>
    </row>
    <row r="235" spans="1:8" ht="22.5">
      <c r="A235" s="121" t="s">
        <v>778</v>
      </c>
      <c r="B235" s="125" t="s">
        <v>298</v>
      </c>
      <c r="C235" s="95" t="s">
        <v>962</v>
      </c>
      <c r="D235" s="95" t="s">
        <v>894</v>
      </c>
      <c r="E235" s="110" t="s">
        <v>510</v>
      </c>
      <c r="F235" s="95" t="s">
        <v>1179</v>
      </c>
      <c r="G235" s="109" t="s">
        <v>620</v>
      </c>
      <c r="H235" s="118"/>
    </row>
    <row r="236" spans="1:8" ht="12.75">
      <c r="A236" s="122" t="s">
        <v>779</v>
      </c>
      <c r="B236" s="125" t="s">
        <v>299</v>
      </c>
      <c r="C236" s="95" t="s">
        <v>958</v>
      </c>
      <c r="D236" s="95" t="s">
        <v>894</v>
      </c>
      <c r="E236" s="110" t="s">
        <v>510</v>
      </c>
      <c r="F236" s="95" t="s">
        <v>1179</v>
      </c>
      <c r="G236" s="109" t="s">
        <v>620</v>
      </c>
      <c r="H236" s="118"/>
    </row>
  </sheetData>
  <autoFilter ref="B3:H15"/>
  <mergeCells count="18">
    <mergeCell ref="B51:G51"/>
    <mergeCell ref="B5:G5"/>
    <mergeCell ref="B9:G9"/>
    <mergeCell ref="B16:G16"/>
    <mergeCell ref="B21:G21"/>
    <mergeCell ref="B49:G49"/>
    <mergeCell ref="B59:G59"/>
    <mergeCell ref="B110:G110"/>
    <mergeCell ref="B73:G73"/>
    <mergeCell ref="B77:G77"/>
    <mergeCell ref="B79:G79"/>
    <mergeCell ref="B69:G69"/>
    <mergeCell ref="B120:G120"/>
    <mergeCell ref="B127:G127"/>
    <mergeCell ref="B160:G160"/>
    <mergeCell ref="B82:G82"/>
    <mergeCell ref="B92:G92"/>
    <mergeCell ref="B106:G106"/>
  </mergeCells>
  <phoneticPr fontId="68" type="noConversion"/>
  <pageMargins left="0.75" right="0.75" top="1" bottom="1" header="0.5" footer="0.5"/>
  <pageSetup paperSize="9" scale="52" fitToHeight="10" orientation="portrait" r:id="rId1"/>
  <headerFooter alignWithMargins="0">
    <oddHeader>&amp;C&amp;30&amp;U&amp;A</oddHeader>
    <oddFooter>&amp;R&amp;P of &amp;N</oddFooter>
  </headerFooter>
</worksheet>
</file>

<file path=xl/worksheets/sheet4.xml><?xml version="1.0" encoding="utf-8"?>
<worksheet xmlns="http://schemas.openxmlformats.org/spreadsheetml/2006/main" xmlns:r="http://schemas.openxmlformats.org/officeDocument/2006/relationships">
  <sheetPr codeName="Hoja4">
    <pageSetUpPr fitToPage="1"/>
  </sheetPr>
  <dimension ref="A1:AC21"/>
  <sheetViews>
    <sheetView view="pageBreakPreview" zoomScale="60" zoomScaleNormal="60" workbookViewId="0"/>
  </sheetViews>
  <sheetFormatPr baseColWidth="10" defaultColWidth="21.140625" defaultRowHeight="12.75"/>
  <cols>
    <col min="1" max="1" width="3" style="147" customWidth="1"/>
    <col min="2" max="2" width="10" style="148" customWidth="1"/>
    <col min="3" max="3" width="10" style="221" customWidth="1"/>
    <col min="4" max="9" width="21.140625" style="147" customWidth="1"/>
    <col min="10" max="14" width="21.140625" style="147"/>
    <col min="15" max="15" width="26.140625" style="147" customWidth="1"/>
    <col min="16" max="19" width="21.140625" style="147"/>
    <col min="20" max="20" width="30" style="147" customWidth="1"/>
    <col min="21" max="16384" width="21.140625" style="147"/>
  </cols>
  <sheetData>
    <row r="1" spans="1:29" ht="19.5" customHeight="1">
      <c r="A1" s="145"/>
      <c r="B1" s="146"/>
      <c r="C1" s="220"/>
    </row>
    <row r="2" spans="1:29" ht="35.25" customHeight="1">
      <c r="D2" s="266" t="s">
        <v>1114</v>
      </c>
      <c r="E2" s="266"/>
      <c r="F2" s="266"/>
      <c r="G2" s="266"/>
      <c r="H2" s="266"/>
      <c r="I2" s="266"/>
      <c r="J2" s="266"/>
      <c r="K2" s="266"/>
      <c r="L2" s="266"/>
      <c r="M2" s="266"/>
      <c r="N2" s="266"/>
      <c r="O2" s="266"/>
      <c r="P2" s="266"/>
      <c r="Q2" s="266"/>
      <c r="R2" s="266"/>
      <c r="S2" s="266"/>
      <c r="T2" s="266"/>
      <c r="U2" s="266"/>
      <c r="V2" s="266"/>
      <c r="W2" s="266"/>
      <c r="X2" s="266"/>
      <c r="Y2" s="266"/>
      <c r="Z2" s="266"/>
      <c r="AA2" s="266"/>
      <c r="AB2" s="266"/>
      <c r="AC2" s="266"/>
    </row>
    <row r="3" spans="1:29" ht="28.5" customHeight="1">
      <c r="R3" s="149"/>
      <c r="S3" s="149"/>
    </row>
    <row r="4" spans="1:29" ht="57" customHeight="1">
      <c r="B4" s="150"/>
      <c r="C4" s="222"/>
      <c r="D4" s="256" t="str">
        <f ca="1">INDIRECT([3]MC!$A$227)</f>
        <v>Entities within scope of consolidation</v>
      </c>
      <c r="E4" s="257" t="str">
        <f>[3]MC!$F$228</f>
        <v>Entity Name</v>
      </c>
      <c r="F4" s="257" t="str">
        <f>[3]MC!$F$228</f>
        <v>Entity Name</v>
      </c>
      <c r="G4" s="257" t="str">
        <f>[3]MC!$F$228</f>
        <v>Entity Name</v>
      </c>
      <c r="H4" s="257" t="str">
        <f>[3]MC!$F$228</f>
        <v>Entity Name</v>
      </c>
      <c r="I4" s="258" t="str">
        <f>[3]MC!$F$228</f>
        <v>Entity Name</v>
      </c>
      <c r="J4" s="269" t="s">
        <v>1116</v>
      </c>
      <c r="K4" s="270"/>
      <c r="L4" s="270"/>
      <c r="M4" s="270"/>
      <c r="N4" s="270"/>
      <c r="O4" s="271"/>
      <c r="P4" s="269" t="s">
        <v>1117</v>
      </c>
      <c r="Q4" s="270"/>
      <c r="R4" s="270"/>
      <c r="S4" s="270"/>
      <c r="T4" s="256" t="str">
        <f ca="1">INDIRECT([3]MC!$A$205)</f>
        <v xml:space="preserve">Contribution to risks </v>
      </c>
      <c r="U4" s="267" t="str">
        <f>[3]MC!$F$207</f>
        <v>Credit, counterparty credit,  dilution risks, free deliverie and settlement/delivery risk</v>
      </c>
      <c r="V4" s="267" t="str">
        <f>[3]MC!$F$207</f>
        <v>Credit, counterparty credit,  dilution risks, free deliverie and settlement/delivery risk</v>
      </c>
      <c r="W4" s="267" t="str">
        <f>[3]MC!$F$207</f>
        <v>Credit, counterparty credit,  dilution risks, free deliverie and settlement/delivery risk</v>
      </c>
      <c r="X4" s="268" t="str">
        <f>[3]MC!$F$207</f>
        <v>Credit, counterparty credit,  dilution risks, free deliverie and settlement/delivery risk</v>
      </c>
      <c r="Y4" s="267" t="str">
        <f ca="1">INDIRECT([3]MC!$A$130)</f>
        <v>Contribution to own funds</v>
      </c>
      <c r="Z4" s="267"/>
      <c r="AA4" s="267"/>
      <c r="AB4" s="267"/>
      <c r="AC4" s="268"/>
    </row>
    <row r="5" spans="1:29" s="226" customFormat="1" ht="57" customHeight="1">
      <c r="B5" s="227"/>
      <c r="C5" s="228"/>
      <c r="D5" s="253" t="str">
        <f ca="1">INDIRECT([3]BASE!$A$11)</f>
        <v>Memorandum Items [CA]</v>
      </c>
      <c r="E5" s="254" t="str">
        <f>[3]BASE!$F$11</f>
        <v>Items de Memorando [CA]</v>
      </c>
      <c r="F5" s="254" t="str">
        <f>[3]BASE!$F$11</f>
        <v>Items de Memorando [CA]</v>
      </c>
      <c r="G5" s="254" t="str">
        <f>[3]BASE!$F$11</f>
        <v>Items de Memorando [CA]</v>
      </c>
      <c r="H5" s="254" t="str">
        <f>[3]BASE!$F$11</f>
        <v>Items de Memorando [CA]</v>
      </c>
      <c r="I5" s="255" t="str">
        <f>[3]BASE!$F$11</f>
        <v>Items de Memorando [CA]</v>
      </c>
      <c r="J5" s="259" t="str">
        <f ca="1">INDIRECT([3]MC!$A$137)</f>
        <v>Capital requirements [CA]</v>
      </c>
      <c r="K5" s="260" t="str">
        <f>[3]MC!$D$137</f>
        <v xml:space="preserve"> Is it a Total?</v>
      </c>
      <c r="L5" s="260" t="str">
        <f>[3]MC!$D$137</f>
        <v xml:space="preserve"> Is it a Total?</v>
      </c>
      <c r="M5" s="260" t="str">
        <f>[3]MC!$D$137</f>
        <v xml:space="preserve"> Is it a Total?</v>
      </c>
      <c r="N5" s="260" t="str">
        <f>[3]MC!$D$137</f>
        <v xml:space="preserve"> Is it a Total?</v>
      </c>
      <c r="O5" s="261"/>
      <c r="P5" s="259" t="str">
        <f ca="1">INDIRECT([3]BASE!$A$2)</f>
        <v>Own funds for solvency purposes [CA, GS]</v>
      </c>
      <c r="Q5" s="261">
        <f>[3]BASE!$D$3</f>
        <v>0</v>
      </c>
      <c r="R5" s="262" t="s">
        <v>1122</v>
      </c>
      <c r="S5" s="264" t="s">
        <v>1123</v>
      </c>
      <c r="T5" s="250" t="str">
        <f ca="1">INDIRECT([3]BASE!$A$3)</f>
        <v>Capital requirements [CA, GS]</v>
      </c>
      <c r="U5" s="251"/>
      <c r="V5" s="251"/>
      <c r="W5" s="251"/>
      <c r="X5" s="252"/>
      <c r="Y5" s="250" t="str">
        <f ca="1">INDIRECT([3]BASE!$A$2)</f>
        <v>Own funds for solvency purposes [CA, GS]</v>
      </c>
      <c r="Z5" s="251" t="str">
        <f>[3]MC!$F$131</f>
        <v xml:space="preserve">Total Own funds </v>
      </c>
      <c r="AA5" s="251" t="str">
        <f>[3]MC!$F$131</f>
        <v xml:space="preserve">Total Own funds </v>
      </c>
      <c r="AB5" s="251" t="str">
        <f>[3]MC!$F$131</f>
        <v xml:space="preserve">Total Own funds </v>
      </c>
      <c r="AC5" s="252" t="str">
        <f>[3]MC!$F$131</f>
        <v xml:space="preserve">Total Own funds </v>
      </c>
    </row>
    <row r="6" spans="1:29" s="226" customFormat="1" ht="171" customHeight="1">
      <c r="B6" s="229"/>
      <c r="C6" s="230"/>
      <c r="D6" s="231" t="str">
        <f ca="1">INDIRECT([3]MC!$A$228)</f>
        <v>Name</v>
      </c>
      <c r="E6" s="231" t="str">
        <f ca="1">INDIRECT([3]MC!$A$229)</f>
        <v>Code</v>
      </c>
      <c r="F6" s="232" t="str">
        <f ca="1">INDIRECT([3]MC!$A$230)</f>
        <v xml:space="preserve">  Regulated Entity: YES / NO</v>
      </c>
      <c r="G6" s="232" t="str">
        <f ca="1">INDIRECT([3]MC!$A$231)</f>
        <v>Scope of Data: Solo (S) OR SubConsolidated (SC)</v>
      </c>
      <c r="H6" s="232" t="str">
        <f ca="1">INDIRECT([3]GA!$A$3)</f>
        <v xml:space="preserve">Country code </v>
      </c>
      <c r="I6" s="232" t="str">
        <f ca="1">INDIRECT([3]MC!$A$232)</f>
        <v>Share of holding (%)</v>
      </c>
      <c r="J6" s="232" t="str">
        <f ca="1">INDIRECT([3]MC!$A207)</f>
        <v>Total capital requirements for credit, counterparty credit,  dilution risks, free deliverie and settlement/delivery risk</v>
      </c>
      <c r="K6" s="233" t="s">
        <v>1124</v>
      </c>
      <c r="L6" s="231" t="str">
        <f ca="1">INDIRECT([3]MC!$A208)</f>
        <v xml:space="preserve">Total capital requirements for Positions, FX and commodities risks) </v>
      </c>
      <c r="M6" s="231" t="str">
        <f ca="1">INDIRECT([3]MC!$A209)</f>
        <v xml:space="preserve">Operational risk </v>
      </c>
      <c r="N6" s="231" t="str">
        <f ca="1">INDIRECT([3]MC!$A210)</f>
        <v xml:space="preserve">Other and transitional capital requirements </v>
      </c>
      <c r="O6" s="234" t="str">
        <f ca="1">INDIRECT([3]MC!$A206)</f>
        <v>Capital Requirements</v>
      </c>
      <c r="P6" s="235" t="str">
        <f ca="1">INDIRECT([3]MC!$A$131)</f>
        <v>Total Own funds for solvency purposes</v>
      </c>
      <c r="Q6" s="231" t="str">
        <f ca="1">INDIRECT([3]MC!$A$132)</f>
        <v>Of which: Total original own funds for general solvency purposes</v>
      </c>
      <c r="R6" s="263"/>
      <c r="S6" s="265"/>
      <c r="T6" s="232" t="str">
        <f ca="1">INDIRECT([3]MC!$A207)</f>
        <v>Total capital requirements for credit, counterparty credit,  dilution risks, free deliverie and settlement/delivery risk</v>
      </c>
      <c r="U6" s="232" t="str">
        <f ca="1">INDIRECT([3]MC!$A208)</f>
        <v xml:space="preserve">Total capital requirements for Positions, FX and commodities risks) </v>
      </c>
      <c r="V6" s="232" t="str">
        <f ca="1">INDIRECT([3]MC!$A$209)</f>
        <v xml:space="preserve">Operational risk </v>
      </c>
      <c r="W6" s="232" t="str">
        <f ca="1">INDIRECT([3]MC!$A$210)</f>
        <v xml:space="preserve">Other and transitional capital requirements </v>
      </c>
      <c r="X6" s="236" t="str">
        <f ca="1">INDIRECT([3]MC!$A$206)</f>
        <v>Capital Requirements</v>
      </c>
      <c r="Y6" s="237" t="str">
        <f ca="1">INDIRECT([3]MC!$A$131)</f>
        <v>Total Own funds for solvency purposes</v>
      </c>
      <c r="Z6" s="232" t="str">
        <f ca="1">INDIRECT([3]MC!$A$132)</f>
        <v>Of which: Total original own funds for general solvency purposes</v>
      </c>
      <c r="AA6" s="232" t="str">
        <f ca="1">INDIRECT([3]MC!$A$133)</f>
        <v>Of which: Contribution to consolidated result</v>
      </c>
      <c r="AB6" s="232" t="str">
        <f ca="1">INDIRECT([3]MC!$A$134)</f>
        <v>Of which: Minority interest</v>
      </c>
      <c r="AC6" s="232" t="str">
        <f ca="1">INDIRECT([3]MC!$A$135)</f>
        <v>Of which: (-) Goodwill/(+)Negative goodwill</v>
      </c>
    </row>
    <row r="7" spans="1:29" ht="30.75" customHeight="1">
      <c r="B7" s="150"/>
      <c r="C7" s="219"/>
      <c r="D7" s="151" t="s">
        <v>377</v>
      </c>
      <c r="E7" s="152" t="s">
        <v>1125</v>
      </c>
      <c r="F7" s="153" t="s">
        <v>1126</v>
      </c>
      <c r="G7" s="154" t="s">
        <v>1127</v>
      </c>
      <c r="H7" s="154" t="s">
        <v>1128</v>
      </c>
      <c r="I7" s="154" t="s">
        <v>1129</v>
      </c>
      <c r="J7" s="154" t="s">
        <v>1130</v>
      </c>
      <c r="K7" s="155">
        <v>4</v>
      </c>
      <c r="L7" s="151" t="s">
        <v>1131</v>
      </c>
      <c r="M7" s="151" t="s">
        <v>1132</v>
      </c>
      <c r="N7" s="151">
        <v>100</v>
      </c>
      <c r="O7" s="151">
        <v>110</v>
      </c>
      <c r="P7" s="151" t="s">
        <v>1133</v>
      </c>
      <c r="Q7" s="156" t="s">
        <v>1134</v>
      </c>
      <c r="R7" s="157" t="s">
        <v>1135</v>
      </c>
      <c r="S7" s="155">
        <v>12</v>
      </c>
      <c r="T7" s="154" t="s">
        <v>1136</v>
      </c>
      <c r="U7" s="209" t="s">
        <v>1137</v>
      </c>
      <c r="V7" s="154" t="s">
        <v>1138</v>
      </c>
      <c r="W7" s="209" t="s">
        <v>1139</v>
      </c>
      <c r="X7" s="154" t="s">
        <v>1140</v>
      </c>
      <c r="Y7" s="209" t="s">
        <v>1141</v>
      </c>
      <c r="Z7" s="154" t="s">
        <v>1142</v>
      </c>
      <c r="AA7" s="209" t="s">
        <v>1143</v>
      </c>
      <c r="AB7" s="154" t="s">
        <v>1144</v>
      </c>
      <c r="AC7" s="209" t="s">
        <v>1145</v>
      </c>
    </row>
    <row r="8" spans="1:29" ht="45" customHeight="1">
      <c r="B8" s="238" t="s">
        <v>373</v>
      </c>
      <c r="C8" s="224" t="str">
        <f ca="1">INDIRECT([3]GA!$A16)</f>
        <v>Total affiliates (GS)</v>
      </c>
      <c r="D8" s="218"/>
      <c r="E8" s="218"/>
      <c r="F8" s="218"/>
      <c r="G8" s="218"/>
      <c r="H8" s="218"/>
      <c r="I8" s="218"/>
      <c r="J8" s="158"/>
      <c r="K8" s="159"/>
      <c r="L8" s="159"/>
      <c r="M8" s="159"/>
      <c r="N8" s="159"/>
      <c r="O8" s="160"/>
      <c r="P8" s="158"/>
      <c r="Q8" s="159"/>
      <c r="R8" s="161"/>
      <c r="S8" s="162"/>
      <c r="T8" s="158"/>
      <c r="U8" s="159"/>
      <c r="V8" s="159"/>
      <c r="W8" s="159"/>
      <c r="X8" s="160"/>
      <c r="Y8" s="158"/>
      <c r="Z8" s="159"/>
      <c r="AA8" s="158"/>
      <c r="AB8" s="158"/>
      <c r="AC8" s="160"/>
    </row>
    <row r="9" spans="1:29" ht="45" customHeight="1">
      <c r="B9" s="239" t="s">
        <v>68</v>
      </c>
      <c r="C9" s="224">
        <f ca="1">INDIRECT([3]GA!$A17)</f>
        <v>1</v>
      </c>
      <c r="D9" s="163"/>
      <c r="E9" s="163"/>
      <c r="F9" s="163"/>
      <c r="G9" s="163"/>
      <c r="H9" s="163"/>
      <c r="I9" s="164"/>
      <c r="J9" s="165"/>
      <c r="K9" s="166"/>
      <c r="L9" s="166"/>
      <c r="M9" s="166"/>
      <c r="N9" s="166"/>
      <c r="O9" s="167"/>
      <c r="P9" s="165"/>
      <c r="Q9" s="166"/>
      <c r="R9" s="168"/>
      <c r="S9" s="169"/>
      <c r="T9" s="165"/>
      <c r="U9" s="166"/>
      <c r="V9" s="166"/>
      <c r="W9" s="166"/>
      <c r="X9" s="167"/>
      <c r="Y9" s="165"/>
      <c r="Z9" s="166"/>
      <c r="AA9" s="165"/>
      <c r="AB9" s="165"/>
      <c r="AC9" s="167"/>
    </row>
    <row r="10" spans="1:29" ht="45" customHeight="1">
      <c r="B10" s="239" t="s">
        <v>69</v>
      </c>
      <c r="C10" s="224">
        <f ca="1">INDIRECT([3]GA!$A18)</f>
        <v>2</v>
      </c>
      <c r="D10" s="163"/>
      <c r="E10" s="163"/>
      <c r="F10" s="163"/>
      <c r="G10" s="163"/>
      <c r="H10" s="163"/>
      <c r="I10" s="164"/>
      <c r="J10" s="165"/>
      <c r="K10" s="166"/>
      <c r="L10" s="166"/>
      <c r="M10" s="170"/>
      <c r="N10" s="170"/>
      <c r="O10" s="167"/>
      <c r="P10" s="165"/>
      <c r="Q10" s="166"/>
      <c r="R10" s="168"/>
      <c r="S10" s="169"/>
      <c r="T10" s="165"/>
      <c r="U10" s="166"/>
      <c r="V10" s="166"/>
      <c r="W10" s="166"/>
      <c r="X10" s="171"/>
      <c r="Y10" s="165"/>
      <c r="Z10" s="166"/>
      <c r="AA10" s="165"/>
      <c r="AB10" s="165"/>
      <c r="AC10" s="167"/>
    </row>
    <row r="11" spans="1:29" ht="45" customHeight="1">
      <c r="B11" s="239" t="s">
        <v>70</v>
      </c>
      <c r="C11" s="224">
        <f ca="1">INDIRECT([3]GA!$A19)</f>
        <v>3</v>
      </c>
      <c r="D11" s="163"/>
      <c r="E11" s="163"/>
      <c r="F11" s="163"/>
      <c r="G11" s="163"/>
      <c r="H11" s="163"/>
      <c r="I11" s="164"/>
      <c r="J11" s="165"/>
      <c r="K11" s="166"/>
      <c r="L11" s="166"/>
      <c r="M11" s="170"/>
      <c r="N11" s="170"/>
      <c r="O11" s="167"/>
      <c r="P11" s="165"/>
      <c r="Q11" s="166"/>
      <c r="R11" s="168"/>
      <c r="S11" s="169"/>
      <c r="T11" s="165"/>
      <c r="U11" s="166"/>
      <c r="V11" s="166"/>
      <c r="W11" s="166"/>
      <c r="X11" s="171"/>
      <c r="Y11" s="165"/>
      <c r="Z11" s="166"/>
      <c r="AA11" s="165"/>
      <c r="AB11" s="165"/>
      <c r="AC11" s="167"/>
    </row>
    <row r="12" spans="1:29" ht="45" customHeight="1">
      <c r="B12" s="239" t="s">
        <v>71</v>
      </c>
      <c r="C12" s="224">
        <f ca="1">INDIRECT([3]GA!$A20)</f>
        <v>4</v>
      </c>
      <c r="D12" s="163"/>
      <c r="E12" s="163"/>
      <c r="F12" s="163"/>
      <c r="G12" s="163"/>
      <c r="H12" s="163"/>
      <c r="I12" s="164"/>
      <c r="J12" s="165"/>
      <c r="K12" s="166"/>
      <c r="L12" s="166"/>
      <c r="M12" s="170"/>
      <c r="N12" s="170"/>
      <c r="O12" s="167"/>
      <c r="P12" s="165"/>
      <c r="Q12" s="166"/>
      <c r="R12" s="168"/>
      <c r="S12" s="169"/>
      <c r="T12" s="165"/>
      <c r="U12" s="166"/>
      <c r="V12" s="166"/>
      <c r="W12" s="166"/>
      <c r="X12" s="171"/>
      <c r="Y12" s="165"/>
      <c r="Z12" s="166"/>
      <c r="AA12" s="165"/>
      <c r="AB12" s="165"/>
      <c r="AC12" s="167"/>
    </row>
    <row r="13" spans="1:29" ht="45" customHeight="1">
      <c r="B13" s="239" t="s">
        <v>72</v>
      </c>
      <c r="C13" s="224">
        <f ca="1">INDIRECT([3]GA!$A21)</f>
        <v>5</v>
      </c>
      <c r="D13" s="163"/>
      <c r="E13" s="163"/>
      <c r="F13" s="163"/>
      <c r="G13" s="163"/>
      <c r="H13" s="163"/>
      <c r="I13" s="164"/>
      <c r="J13" s="165"/>
      <c r="K13" s="166"/>
      <c r="L13" s="166"/>
      <c r="M13" s="166"/>
      <c r="N13" s="166"/>
      <c r="O13" s="167"/>
      <c r="P13" s="165"/>
      <c r="Q13" s="166"/>
      <c r="R13" s="168"/>
      <c r="S13" s="169"/>
      <c r="T13" s="165"/>
      <c r="U13" s="166"/>
      <c r="V13" s="166"/>
      <c r="W13" s="166"/>
      <c r="X13" s="167"/>
      <c r="Y13" s="165"/>
      <c r="Z13" s="166"/>
      <c r="AA13" s="165"/>
      <c r="AB13" s="165"/>
      <c r="AC13" s="167"/>
    </row>
    <row r="14" spans="1:29" ht="45" customHeight="1">
      <c r="B14" s="239" t="s">
        <v>73</v>
      </c>
      <c r="C14" s="224">
        <f ca="1">INDIRECT([3]GA!$A22)</f>
        <v>6</v>
      </c>
      <c r="D14" s="163"/>
      <c r="E14" s="163"/>
      <c r="F14" s="163"/>
      <c r="G14" s="163"/>
      <c r="H14" s="163"/>
      <c r="I14" s="164"/>
      <c r="J14" s="165"/>
      <c r="K14" s="166"/>
      <c r="L14" s="166"/>
      <c r="M14" s="166"/>
      <c r="N14" s="166"/>
      <c r="O14" s="167"/>
      <c r="P14" s="165"/>
      <c r="Q14" s="166"/>
      <c r="R14" s="168"/>
      <c r="S14" s="169"/>
      <c r="T14" s="165"/>
      <c r="U14" s="166"/>
      <c r="V14" s="166"/>
      <c r="W14" s="166"/>
      <c r="X14" s="167"/>
      <c r="Y14" s="165"/>
      <c r="Z14" s="166"/>
      <c r="AA14" s="165"/>
      <c r="AB14" s="165"/>
      <c r="AC14" s="167"/>
    </row>
    <row r="15" spans="1:29" ht="45" customHeight="1">
      <c r="B15" s="239" t="s">
        <v>74</v>
      </c>
      <c r="C15" s="224">
        <f ca="1">INDIRECT([3]GA!$A23)</f>
        <v>7</v>
      </c>
      <c r="D15" s="163"/>
      <c r="E15" s="163"/>
      <c r="F15" s="163"/>
      <c r="G15" s="163"/>
      <c r="H15" s="163"/>
      <c r="I15" s="164"/>
      <c r="J15" s="165"/>
      <c r="K15" s="166"/>
      <c r="L15" s="166"/>
      <c r="M15" s="166"/>
      <c r="N15" s="166"/>
      <c r="O15" s="167"/>
      <c r="P15" s="165"/>
      <c r="Q15" s="166"/>
      <c r="R15" s="168"/>
      <c r="S15" s="169"/>
      <c r="T15" s="165"/>
      <c r="U15" s="166"/>
      <c r="V15" s="166"/>
      <c r="W15" s="166"/>
      <c r="X15" s="167"/>
      <c r="Y15" s="165"/>
      <c r="Z15" s="166"/>
      <c r="AA15" s="165"/>
      <c r="AB15" s="165"/>
      <c r="AC15" s="167"/>
    </row>
    <row r="16" spans="1:29" ht="45" customHeight="1">
      <c r="B16" s="239" t="s">
        <v>75</v>
      </c>
      <c r="C16" s="224">
        <f ca="1">INDIRECT([3]GA!$A24)</f>
        <v>8</v>
      </c>
      <c r="D16" s="163"/>
      <c r="E16" s="163"/>
      <c r="F16" s="163"/>
      <c r="G16" s="163"/>
      <c r="H16" s="163"/>
      <c r="I16" s="164"/>
      <c r="J16" s="165"/>
      <c r="K16" s="166"/>
      <c r="L16" s="166"/>
      <c r="M16" s="166"/>
      <c r="N16" s="166"/>
      <c r="O16" s="167"/>
      <c r="P16" s="165"/>
      <c r="Q16" s="166"/>
      <c r="R16" s="168"/>
      <c r="S16" s="169"/>
      <c r="T16" s="165"/>
      <c r="U16" s="166"/>
      <c r="V16" s="166"/>
      <c r="W16" s="166"/>
      <c r="X16" s="167"/>
      <c r="Y16" s="165"/>
      <c r="Z16" s="166"/>
      <c r="AA16" s="165"/>
      <c r="AB16" s="165"/>
      <c r="AC16" s="167"/>
    </row>
    <row r="17" spans="2:29" ht="45" customHeight="1">
      <c r="B17" s="239" t="s">
        <v>76</v>
      </c>
      <c r="C17" s="224">
        <f ca="1">INDIRECT([3]GA!$A25)</f>
        <v>9</v>
      </c>
      <c r="D17" s="163"/>
      <c r="E17" s="163"/>
      <c r="F17" s="163"/>
      <c r="G17" s="163"/>
      <c r="H17" s="163"/>
      <c r="I17" s="164"/>
      <c r="J17" s="165"/>
      <c r="K17" s="166"/>
      <c r="L17" s="166"/>
      <c r="M17" s="166"/>
      <c r="N17" s="166"/>
      <c r="O17" s="167"/>
      <c r="P17" s="165"/>
      <c r="Q17" s="166"/>
      <c r="R17" s="168"/>
      <c r="S17" s="169"/>
      <c r="T17" s="165"/>
      <c r="U17" s="166"/>
      <c r="V17" s="166"/>
      <c r="W17" s="166"/>
      <c r="X17" s="167"/>
      <c r="Y17" s="165"/>
      <c r="Z17" s="166"/>
      <c r="AA17" s="165"/>
      <c r="AB17" s="165"/>
      <c r="AC17" s="167"/>
    </row>
    <row r="18" spans="2:29" ht="45" customHeight="1">
      <c r="B18" s="239" t="s">
        <v>77</v>
      </c>
      <c r="C18" s="224">
        <f ca="1">INDIRECT([3]GA!$A26)</f>
        <v>10</v>
      </c>
      <c r="D18" s="163"/>
      <c r="E18" s="163"/>
      <c r="F18" s="163"/>
      <c r="G18" s="163"/>
      <c r="H18" s="163"/>
      <c r="I18" s="164"/>
      <c r="J18" s="165"/>
      <c r="K18" s="166"/>
      <c r="L18" s="166"/>
      <c r="M18" s="166"/>
      <c r="N18" s="166"/>
      <c r="O18" s="167"/>
      <c r="P18" s="165"/>
      <c r="Q18" s="166"/>
      <c r="R18" s="168"/>
      <c r="S18" s="169"/>
      <c r="T18" s="165"/>
      <c r="U18" s="166"/>
      <c r="V18" s="166"/>
      <c r="W18" s="166"/>
      <c r="X18" s="167"/>
      <c r="Y18" s="165"/>
      <c r="Z18" s="166"/>
      <c r="AA18" s="165"/>
      <c r="AB18" s="165"/>
      <c r="AC18" s="167"/>
    </row>
    <row r="19" spans="2:29" ht="45" customHeight="1">
      <c r="B19" s="239" t="s">
        <v>1147</v>
      </c>
      <c r="C19" s="225" t="s">
        <v>1147</v>
      </c>
      <c r="D19" s="163"/>
      <c r="E19" s="163"/>
      <c r="F19" s="163"/>
      <c r="G19" s="163"/>
      <c r="H19" s="163"/>
      <c r="I19" s="164"/>
      <c r="J19" s="165"/>
      <c r="K19" s="166"/>
      <c r="L19" s="166"/>
      <c r="M19" s="166"/>
      <c r="N19" s="166"/>
      <c r="O19" s="167"/>
      <c r="P19" s="165"/>
      <c r="Q19" s="166"/>
      <c r="R19" s="168"/>
      <c r="S19" s="169"/>
      <c r="T19" s="165"/>
      <c r="U19" s="166"/>
      <c r="V19" s="166"/>
      <c r="W19" s="166"/>
      <c r="X19" s="167"/>
      <c r="Y19" s="165"/>
      <c r="Z19" s="166"/>
      <c r="AA19" s="165"/>
      <c r="AB19" s="165"/>
      <c r="AC19" s="167"/>
    </row>
    <row r="20" spans="2:29" ht="45" customHeight="1">
      <c r="B20" s="240" t="s">
        <v>1306</v>
      </c>
      <c r="C20" s="241" t="str">
        <f ca="1">INDIRECT([3]GA!$A27)</f>
        <v>N</v>
      </c>
      <c r="D20" s="163"/>
      <c r="E20" s="172"/>
      <c r="F20" s="172"/>
      <c r="G20" s="172"/>
      <c r="H20" s="172"/>
      <c r="I20" s="173"/>
      <c r="J20" s="174"/>
      <c r="K20" s="175"/>
      <c r="L20" s="175"/>
      <c r="M20" s="175"/>
      <c r="N20" s="175"/>
      <c r="O20" s="176"/>
      <c r="P20" s="174"/>
      <c r="Q20" s="175"/>
      <c r="R20" s="177"/>
      <c r="S20" s="178"/>
      <c r="T20" s="174"/>
      <c r="U20" s="175"/>
      <c r="V20" s="175"/>
      <c r="W20" s="175"/>
      <c r="X20" s="176"/>
      <c r="Y20" s="174"/>
      <c r="Z20" s="175"/>
      <c r="AA20" s="174"/>
      <c r="AB20" s="174"/>
      <c r="AC20" s="176"/>
    </row>
    <row r="21" spans="2:29">
      <c r="D21" s="179"/>
      <c r="E21" s="179"/>
      <c r="F21" s="179"/>
      <c r="G21" s="179"/>
      <c r="H21" s="179"/>
      <c r="I21" s="179"/>
      <c r="J21" s="179"/>
      <c r="K21" s="179"/>
      <c r="T21" s="179"/>
      <c r="U21" s="179"/>
    </row>
  </sheetData>
  <mergeCells count="13">
    <mergeCell ref="D2:AC2"/>
    <mergeCell ref="Y4:AC4"/>
    <mergeCell ref="J4:O4"/>
    <mergeCell ref="T4:X4"/>
    <mergeCell ref="P4:S4"/>
    <mergeCell ref="T5:X5"/>
    <mergeCell ref="Y5:AC5"/>
    <mergeCell ref="D5:I5"/>
    <mergeCell ref="D4:I4"/>
    <mergeCell ref="J5:O5"/>
    <mergeCell ref="P5:Q5"/>
    <mergeCell ref="R5:R6"/>
    <mergeCell ref="S5:S6"/>
  </mergeCells>
  <phoneticPr fontId="41" type="noConversion"/>
  <pageMargins left="0.27559055118110237" right="0.19685039370078741" top="0.98425196850393704" bottom="0.98425196850393704" header="0.51181102362204722" footer="0.51181102362204722"/>
  <pageSetup paperSize="8" scale="68" fitToWidth="2" orientation="landscape" cellComments="asDisplayed" r:id="rId1"/>
  <headerFooter alignWithMargins="0">
    <oddHeader>&amp;C&amp;30&amp;U&amp;A</oddHeader>
    <oddFooter>&amp;R&amp;P of &amp;N</oddFooter>
  </headerFooter>
</worksheet>
</file>

<file path=xl/worksheets/sheet5.xml><?xml version="1.0" encoding="utf-8"?>
<worksheet xmlns="http://schemas.openxmlformats.org/spreadsheetml/2006/main" xmlns:r="http://schemas.openxmlformats.org/officeDocument/2006/relationships">
  <sheetPr codeName="Hoja5">
    <pageSetUpPr fitToPage="1"/>
  </sheetPr>
  <dimension ref="A1:D33"/>
  <sheetViews>
    <sheetView zoomScale="75" workbookViewId="0">
      <selection activeCell="D23" sqref="D23"/>
    </sheetView>
  </sheetViews>
  <sheetFormatPr baseColWidth="10" defaultColWidth="9.140625" defaultRowHeight="12.75"/>
  <cols>
    <col min="1" max="1" width="6.85546875" style="181" customWidth="1"/>
    <col min="2" max="2" width="17" style="181" customWidth="1"/>
    <col min="3" max="3" width="79.42578125" style="181" customWidth="1"/>
    <col min="4" max="4" width="129.7109375" style="181" customWidth="1"/>
    <col min="5" max="16384" width="9.140625" style="181"/>
  </cols>
  <sheetData>
    <row r="1" spans="1:4" ht="23.25" customHeight="1">
      <c r="A1" s="180"/>
    </row>
    <row r="2" spans="1:4" ht="15">
      <c r="B2" s="182" t="s">
        <v>1148</v>
      </c>
      <c r="C2" s="183"/>
      <c r="D2" s="183"/>
    </row>
    <row r="3" spans="1:4" ht="15">
      <c r="B3" s="184"/>
      <c r="C3" s="185"/>
      <c r="D3" s="183"/>
    </row>
    <row r="4" spans="1:4" ht="26.25" customHeight="1">
      <c r="B4" s="186" t="s">
        <v>232</v>
      </c>
      <c r="C4" s="187" t="s">
        <v>233</v>
      </c>
      <c r="D4" s="186" t="s">
        <v>1149</v>
      </c>
    </row>
    <row r="5" spans="1:4" ht="27.75" customHeight="1">
      <c r="B5" s="272" t="s">
        <v>1150</v>
      </c>
      <c r="C5" s="273"/>
      <c r="D5" s="274"/>
    </row>
    <row r="6" spans="1:4" ht="32.25" customHeight="1">
      <c r="B6" s="188" t="s">
        <v>1151</v>
      </c>
      <c r="C6" s="189" t="s">
        <v>1115</v>
      </c>
      <c r="D6" s="190"/>
    </row>
    <row r="7" spans="1:4" ht="29.25" customHeight="1">
      <c r="B7" s="188" t="s">
        <v>377</v>
      </c>
      <c r="C7" s="189" t="s">
        <v>1152</v>
      </c>
      <c r="D7" s="190"/>
    </row>
    <row r="8" spans="1:4" ht="29.25" customHeight="1">
      <c r="B8" s="188" t="s">
        <v>1125</v>
      </c>
      <c r="C8" s="189" t="s">
        <v>1153</v>
      </c>
      <c r="D8" s="190"/>
    </row>
    <row r="9" spans="1:4" ht="29.25" customHeight="1">
      <c r="B9" s="188" t="s">
        <v>1126</v>
      </c>
      <c r="C9" s="189" t="s">
        <v>1154</v>
      </c>
      <c r="D9" s="190"/>
    </row>
    <row r="10" spans="1:4" ht="29.25" customHeight="1">
      <c r="B10" s="188" t="s">
        <v>1127</v>
      </c>
      <c r="C10" s="189" t="s">
        <v>1119</v>
      </c>
      <c r="D10" s="190"/>
    </row>
    <row r="11" spans="1:4" ht="29.25" customHeight="1">
      <c r="B11" s="188" t="s">
        <v>1128</v>
      </c>
      <c r="C11" s="189" t="s">
        <v>1120</v>
      </c>
      <c r="D11" s="190"/>
    </row>
    <row r="12" spans="1:4" ht="29.25" customHeight="1">
      <c r="B12" s="188" t="s">
        <v>1129</v>
      </c>
      <c r="C12" s="189" t="s">
        <v>1121</v>
      </c>
      <c r="D12" s="190"/>
    </row>
    <row r="13" spans="1:4" ht="35.25" customHeight="1">
      <c r="B13" s="188" t="s">
        <v>1155</v>
      </c>
      <c r="C13" s="189" t="s">
        <v>1116</v>
      </c>
      <c r="D13" s="190" t="s">
        <v>1156</v>
      </c>
    </row>
    <row r="14" spans="1:4" ht="46.5" customHeight="1">
      <c r="B14" s="188" t="s">
        <v>1130</v>
      </c>
      <c r="C14" s="189" t="s">
        <v>1157</v>
      </c>
      <c r="D14" s="190" t="s">
        <v>1158</v>
      </c>
    </row>
    <row r="15" spans="1:4" ht="33" customHeight="1">
      <c r="B15" s="188" t="s">
        <v>1131</v>
      </c>
      <c r="C15" s="189" t="s">
        <v>1159</v>
      </c>
      <c r="D15" s="190" t="s">
        <v>1158</v>
      </c>
    </row>
    <row r="16" spans="1:4" ht="36.75" customHeight="1">
      <c r="B16" s="188" t="s">
        <v>1132</v>
      </c>
      <c r="C16" s="189" t="s">
        <v>1160</v>
      </c>
      <c r="D16" s="190" t="s">
        <v>1158</v>
      </c>
    </row>
    <row r="17" spans="2:4" ht="36" customHeight="1">
      <c r="B17" s="188" t="s">
        <v>1146</v>
      </c>
      <c r="C17" s="189" t="s">
        <v>1161</v>
      </c>
      <c r="D17" s="190" t="s">
        <v>1158</v>
      </c>
    </row>
    <row r="18" spans="2:4" ht="36" customHeight="1">
      <c r="B18" s="188" t="s">
        <v>1162</v>
      </c>
      <c r="C18" s="189" t="s">
        <v>1163</v>
      </c>
      <c r="D18" s="190" t="s">
        <v>1158</v>
      </c>
    </row>
    <row r="19" spans="2:4" ht="36" customHeight="1">
      <c r="B19" s="188" t="s">
        <v>1164</v>
      </c>
      <c r="C19" s="189" t="s">
        <v>1117</v>
      </c>
      <c r="D19" s="190" t="s">
        <v>1156</v>
      </c>
    </row>
    <row r="20" spans="2:4" ht="40.5" customHeight="1">
      <c r="B20" s="188" t="s">
        <v>1133</v>
      </c>
      <c r="C20" s="189" t="s">
        <v>1165</v>
      </c>
      <c r="D20" s="190" t="s">
        <v>1158</v>
      </c>
    </row>
    <row r="21" spans="2:4" ht="40.5" customHeight="1">
      <c r="B21" s="188" t="s">
        <v>1134</v>
      </c>
      <c r="C21" s="189" t="s">
        <v>1166</v>
      </c>
      <c r="D21" s="190" t="s">
        <v>1158</v>
      </c>
    </row>
    <row r="22" spans="2:4" ht="40.5" customHeight="1">
      <c r="B22" s="191" t="s">
        <v>1167</v>
      </c>
      <c r="C22" s="189" t="s">
        <v>1118</v>
      </c>
      <c r="D22" s="190" t="s">
        <v>1168</v>
      </c>
    </row>
    <row r="23" spans="2:4" ht="40.5" customHeight="1">
      <c r="B23" s="188" t="s">
        <v>1136</v>
      </c>
      <c r="C23" s="189" t="s">
        <v>1157</v>
      </c>
      <c r="D23" s="190" t="s">
        <v>1158</v>
      </c>
    </row>
    <row r="24" spans="2:4" ht="40.5" customHeight="1">
      <c r="B24" s="188" t="s">
        <v>1137</v>
      </c>
      <c r="C24" s="189" t="s">
        <v>1159</v>
      </c>
      <c r="D24" s="190" t="s">
        <v>1158</v>
      </c>
    </row>
    <row r="25" spans="2:4" ht="40.5" customHeight="1">
      <c r="B25" s="188" t="s">
        <v>1138</v>
      </c>
      <c r="C25" s="189" t="s">
        <v>1160</v>
      </c>
      <c r="D25" s="190" t="s">
        <v>1158</v>
      </c>
    </row>
    <row r="26" spans="2:4" ht="40.5" customHeight="1">
      <c r="B26" s="188" t="s">
        <v>1139</v>
      </c>
      <c r="C26" s="189" t="s">
        <v>1161</v>
      </c>
      <c r="D26" s="190" t="s">
        <v>1158</v>
      </c>
    </row>
    <row r="27" spans="2:4" ht="40.5" customHeight="1">
      <c r="B27" s="188" t="s">
        <v>1140</v>
      </c>
      <c r="C27" s="189" t="s">
        <v>1163</v>
      </c>
      <c r="D27" s="190" t="s">
        <v>1158</v>
      </c>
    </row>
    <row r="28" spans="2:4" ht="40.5" customHeight="1">
      <c r="B28" s="188" t="s">
        <v>1169</v>
      </c>
      <c r="C28" s="189" t="s">
        <v>1170</v>
      </c>
      <c r="D28" s="190" t="s">
        <v>1168</v>
      </c>
    </row>
    <row r="29" spans="2:4" ht="40.5" customHeight="1">
      <c r="B29" s="188" t="s">
        <v>1141</v>
      </c>
      <c r="C29" s="189" t="s">
        <v>1165</v>
      </c>
      <c r="D29" s="190" t="s">
        <v>1158</v>
      </c>
    </row>
    <row r="30" spans="2:4" ht="40.5" customHeight="1">
      <c r="B30" s="188" t="s">
        <v>1142</v>
      </c>
      <c r="C30" s="189" t="s">
        <v>1166</v>
      </c>
      <c r="D30" s="190" t="s">
        <v>1158</v>
      </c>
    </row>
    <row r="31" spans="2:4" ht="40.5" customHeight="1">
      <c r="B31" s="188" t="s">
        <v>1143</v>
      </c>
      <c r="C31" s="189" t="s">
        <v>1171</v>
      </c>
      <c r="D31" s="190"/>
    </row>
    <row r="32" spans="2:4" ht="40.5" customHeight="1">
      <c r="B32" s="188" t="s">
        <v>1144</v>
      </c>
      <c r="C32" s="189" t="s">
        <v>1172</v>
      </c>
      <c r="D32" s="190" t="s">
        <v>1158</v>
      </c>
    </row>
    <row r="33" spans="2:4" ht="40.5" customHeight="1">
      <c r="B33" s="188" t="s">
        <v>1145</v>
      </c>
      <c r="C33" s="189" t="s">
        <v>1173</v>
      </c>
      <c r="D33" s="190" t="s">
        <v>1158</v>
      </c>
    </row>
  </sheetData>
  <mergeCells count="1">
    <mergeCell ref="B5:D5"/>
  </mergeCells>
  <phoneticPr fontId="55" type="noConversion"/>
  <pageMargins left="0.75" right="0.75" top="1" bottom="1" header="0.5" footer="0.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Colour caption </vt:lpstr>
      <vt:lpstr>2013 CA</vt:lpstr>
      <vt:lpstr>2013 - CA Annex</vt:lpstr>
      <vt:lpstr>2013 - Group Solvency</vt:lpstr>
      <vt:lpstr>2013 - Group Solvency Ref list</vt:lpstr>
      <vt:lpstr>'2013 - Group Solvency'!Área_de_impresión</vt:lpstr>
      <vt:lpstr>'2013 - Group Solvency Ref list'!Área_de_impresión</vt:lpstr>
      <vt:lpstr>'2013 CA'!Área_de_impresión</vt:lpstr>
      <vt:lpstr>'2013 - CA Annex'!Títulos_a_imprimir</vt:lpstr>
      <vt:lpstr>'2013 CA'!Títulos_a_imprimir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2010-06-02T08:56:39Z</cp:lastPrinted>
  <dcterms:created xsi:type="dcterms:W3CDTF">2006-09-12T15:06:44Z</dcterms:created>
  <dcterms:modified xsi:type="dcterms:W3CDTF">2010-11-11T06:57:57Z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